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R:\arhiva_Y\AA PROJEKTI\AAA SANACIJE POTRES\AAA CRKVE\ŽUPA MOLVE\INFO-G\TROŠKOVNIK OSTATKA RADOVA\"/>
    </mc:Choice>
  </mc:AlternateContent>
  <xr:revisionPtr revIDLastSave="0" documentId="13_ncr:1_{DA12ED8D-D7CF-4CA6-B6ED-5A2A30A7A7C2}" xr6:coauthVersionLast="47" xr6:coauthVersionMax="47" xr10:uidLastSave="{00000000-0000-0000-0000-000000000000}"/>
  <bookViews>
    <workbookView xWindow="-120" yWindow="-120" windowWidth="29040" windowHeight="15720" tabRatio="989" activeTab="1" xr2:uid="{00000000-000D-0000-FFFF-FFFF00000000}"/>
  </bookViews>
  <sheets>
    <sheet name="NASLOVNA_građ." sheetId="19" r:id="rId1"/>
    <sheet name="Opći uvjeti" sheetId="16" r:id="rId2"/>
    <sheet name="GRAĐEVINSKI RADOVI" sheetId="26" r:id="rId3"/>
    <sheet name="Rekapitulacija_GRAĐ" sheetId="27" r:id="rId4"/>
    <sheet name="REST. RADOVI" sheetId="28" r:id="rId5"/>
    <sheet name="Rekapitulacija_REST" sheetId="29" r:id="rId6"/>
    <sheet name="UKUPNO" sheetId="30" r:id="rId7"/>
  </sheets>
  <definedNames>
    <definedName name="_xlnm.Print_Area" localSheetId="2">'GRAĐEVINSKI RADOVI'!$A$1:$F$209</definedName>
    <definedName name="_xlnm.Print_Area" localSheetId="0">NASLOVNA_građ.!$A$1:$B$27</definedName>
    <definedName name="_xlnm.Print_Area" localSheetId="1">'Opći uvjeti'!$A$1:$H$184</definedName>
    <definedName name="_xlnm.Print_Area" localSheetId="3">Rekapitulacija_GRAĐ!$A$1:$F$19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28" l="1"/>
  <c r="G28" i="28" s="1"/>
  <c r="G30" i="28" s="1"/>
  <c r="F7" i="29" s="1"/>
  <c r="F9" i="29" s="1"/>
  <c r="F26" i="28"/>
  <c r="G26" i="28" s="1"/>
  <c r="F24" i="28"/>
  <c r="G24" i="28" s="1"/>
  <c r="F22" i="28"/>
  <c r="G22" i="28" s="1"/>
  <c r="F20" i="28"/>
  <c r="G20" i="28" s="1"/>
  <c r="F18" i="28"/>
  <c r="G18" i="28" s="1"/>
  <c r="F16" i="28"/>
  <c r="G16" i="28" s="1"/>
  <c r="F14" i="28"/>
  <c r="G14" i="28" s="1"/>
  <c r="F12" i="28"/>
  <c r="G12" i="28" s="1"/>
  <c r="F10" i="28"/>
  <c r="G10" i="28" s="1"/>
  <c r="F8" i="28"/>
  <c r="G8" i="28" s="1"/>
  <c r="F6" i="28"/>
  <c r="G6" i="28" s="1"/>
  <c r="A8" i="28"/>
  <c r="A10" i="28" s="1"/>
  <c r="A12" i="28" s="1"/>
  <c r="A14" i="28" s="1"/>
  <c r="A16" i="28" s="1"/>
  <c r="A18" i="28" s="1"/>
  <c r="A20" i="28" s="1"/>
  <c r="A22" i="28" s="1"/>
  <c r="A24" i="28" s="1"/>
  <c r="A26" i="28" s="1"/>
  <c r="A28" i="28" s="1"/>
  <c r="F10" i="29" l="1"/>
  <c r="F7" i="30"/>
  <c r="G31" i="28"/>
  <c r="A205" i="26" l="1"/>
  <c r="F115" i="26" l="1"/>
  <c r="F99" i="26"/>
  <c r="F135" i="26" l="1"/>
  <c r="F151" i="26" l="1"/>
  <c r="F153" i="26" s="1"/>
  <c r="A27" i="26"/>
  <c r="F193" i="26" l="1"/>
  <c r="F12" i="27"/>
  <c r="F167" i="26" l="1"/>
  <c r="F141" i="26"/>
  <c r="F139" i="26"/>
  <c r="D72" i="26"/>
  <c r="D77" i="26"/>
  <c r="F77" i="26" s="1"/>
  <c r="F76" i="26"/>
  <c r="F55" i="26"/>
  <c r="F52" i="26"/>
  <c r="F17" i="26" l="1"/>
  <c r="F123" i="26"/>
  <c r="F121" i="26"/>
  <c r="F118" i="26"/>
  <c r="F25" i="26" l="1"/>
  <c r="F24" i="26"/>
  <c r="F21" i="26"/>
  <c r="F20" i="26"/>
  <c r="F72" i="26" l="1"/>
  <c r="F71" i="26"/>
  <c r="F57" i="26"/>
  <c r="F97" i="26" l="1"/>
  <c r="F89" i="26"/>
  <c r="F59" i="26" l="1"/>
  <c r="F125" i="26" l="1"/>
  <c r="F79" i="26" l="1"/>
  <c r="F9" i="27" s="1"/>
  <c r="F163" i="26" l="1"/>
  <c r="F91" i="26" l="1"/>
  <c r="F33" i="26"/>
  <c r="A15" i="26"/>
  <c r="A17" i="26" s="1"/>
  <c r="A19" i="26" s="1"/>
  <c r="F13" i="26"/>
  <c r="F205" i="26" l="1"/>
  <c r="F207" i="26" s="1"/>
  <c r="F195" i="26" l="1"/>
  <c r="F191" i="26"/>
  <c r="F181" i="26"/>
  <c r="F179" i="26"/>
  <c r="F178" i="26"/>
  <c r="F165" i="26"/>
  <c r="F161" i="26"/>
  <c r="F113" i="26" l="1"/>
  <c r="F131" i="26"/>
  <c r="F128" i="26"/>
  <c r="F133" i="26"/>
  <c r="F87" i="26"/>
  <c r="F94" i="26"/>
  <c r="F103" i="26"/>
  <c r="F35" i="26" l="1"/>
  <c r="F30" i="26"/>
  <c r="F27" i="26"/>
  <c r="F15" i="26"/>
  <c r="F137" i="26" l="1"/>
  <c r="F143" i="26" s="1"/>
  <c r="F101" i="26"/>
  <c r="F105" i="26" s="1"/>
  <c r="F49" i="26"/>
  <c r="F47" i="26"/>
  <c r="F45" i="26"/>
  <c r="F61" i="26" l="1"/>
  <c r="A29" i="26"/>
  <c r="F37" i="26"/>
  <c r="A32" i="26" l="1"/>
  <c r="A35" i="26" s="1"/>
  <c r="A45" i="26" s="1"/>
  <c r="F197" i="26"/>
  <c r="F15" i="27" s="1"/>
  <c r="F183" i="26"/>
  <c r="F14" i="27" s="1"/>
  <c r="F169" i="26"/>
  <c r="F13" i="27" s="1"/>
  <c r="F209" i="26" l="1"/>
  <c r="F16" i="27"/>
  <c r="F11" i="27" l="1"/>
  <c r="F7" i="27"/>
  <c r="A47" i="26" l="1"/>
  <c r="A49" i="26" s="1"/>
  <c r="F8" i="27"/>
  <c r="F10" i="27"/>
  <c r="A51" i="26" l="1"/>
  <c r="A54" i="26" s="1"/>
  <c r="A57" i="26" s="1"/>
  <c r="F18" i="27"/>
  <c r="F19" i="27" l="1"/>
  <c r="F6" i="30"/>
  <c r="F9" i="30" s="1"/>
  <c r="F10" i="30" s="1"/>
  <c r="A59" i="26"/>
  <c r="A69" i="26" s="1"/>
  <c r="A74" i="26" s="1"/>
  <c r="A87" i="26" s="1"/>
  <c r="A89" i="26" l="1"/>
  <c r="A91" i="26" l="1"/>
  <c r="A93" i="26" s="1"/>
  <c r="A96" i="26" s="1"/>
  <c r="A99" i="26" l="1"/>
  <c r="A101" i="26" s="1"/>
  <c r="A103" i="26" s="1"/>
  <c r="A113" i="26" s="1"/>
  <c r="A115" i="26" s="1"/>
  <c r="A117" i="26" l="1"/>
  <c r="A120" i="26" s="1"/>
  <c r="A123" i="26" l="1"/>
  <c r="A125" i="26" s="1"/>
  <c r="A127" i="26" s="1"/>
  <c r="A130" i="26" s="1"/>
  <c r="A133" i="26" s="1"/>
  <c r="A135" i="26" s="1"/>
  <c r="A137" i="26" s="1"/>
  <c r="A139" i="26" l="1"/>
  <c r="A141" i="26" s="1"/>
  <c r="A151" i="26" s="1"/>
  <c r="A161" i="26" s="1"/>
  <c r="A163" i="26" s="1"/>
  <c r="A165" i="26" s="1"/>
  <c r="A167" i="26" l="1"/>
  <c r="A177" i="26" s="1"/>
  <c r="A181" i="26" l="1"/>
  <c r="A191" i="26" s="1"/>
  <c r="A193" i="26" s="1"/>
  <c r="A195" i="26" s="1"/>
</calcChain>
</file>

<file path=xl/sharedStrings.xml><?xml version="1.0" encoding="utf-8"?>
<sst xmlns="http://schemas.openxmlformats.org/spreadsheetml/2006/main" count="398" uniqueCount="248">
  <si>
    <t>PRIPREMNI RADOVI</t>
  </si>
  <si>
    <t>Redni broj</t>
  </si>
  <si>
    <t>Vrsta radova</t>
  </si>
  <si>
    <t>Jedinica mjere</t>
  </si>
  <si>
    <t>Količina</t>
  </si>
  <si>
    <t>Ukupna cijena bez PDV-a</t>
  </si>
  <si>
    <t>m2</t>
  </si>
  <si>
    <t>I</t>
  </si>
  <si>
    <t>m'</t>
  </si>
  <si>
    <t>m3</t>
  </si>
  <si>
    <t>II</t>
  </si>
  <si>
    <t>III</t>
  </si>
  <si>
    <t>IV</t>
  </si>
  <si>
    <t>V</t>
  </si>
  <si>
    <t xml:space="preserve">Prije pristupanja svim radovima (kao skidanje oštećenih dijelova konstrukcije, pročelja, završnih obrada površina, demontaže opreme i slično) potrebno je obaviti prethodni pregled s nadzornim inženjerom i unaprijed dogovoriti potreban obim posla. </t>
  </si>
  <si>
    <t xml:space="preserve">Sva rušenja i demontaže pojedinih dijelova građevine izvoditi pažljivo. Kod izvođenja pojedinih vrsta radova zabranjena je upotreba teških alata, kompresora ili sličnih uređaja koji mogu posredno prouzročiti štetu na konstruktivnim dijelovima građevine. Rušenja izvoditi tek kada su izvršena sva potrebna rasterećenja, podupiranja, osiguranja i isključivanja instalacija od nadležnih institucija. Prilikom rušenja potrebno je razvrstavati otpad te ga sukcesivno odvoziti na za to predviđene gradske deponije, a elemente koji će se ponovno ugrađivati, demontirati što pažljivije, te ih skladištiti na gradilištu odnosno na suho i sigurno mjesto za popravak i ponovnu ugradnju. Ako se prilikom rušenja i demontaže naiđe na nepredviđene detalje ili se uoče opasnosti od rušenja ili ugrožavanja okolnih elemenata građevine, izvođač je dužan o tome odmah obavjestiti projektanta. Prije početka rušenja i demontaža kvalificirana i stručna osoba mora odpojiti sve instalacije i osigurati gradilište. </t>
  </si>
  <si>
    <t xml:space="preserve">a) izvođač radova dužan je prije početka radova provjeriti kote postojećeg stanja terena u odnosu na relativnu kotu (+/-0,00) kod svih ulaza i kod svih unutrašnjih podnih ploča kao i za ulazne instalacije,                                     </t>
  </si>
  <si>
    <t>b) utvrditi kotu 0,00 i obilježiti je na gradilištu kao referentnu točku,</t>
  </si>
  <si>
    <t xml:space="preserve">c) ukoliko se ukažu eventualne nejednakosti između projekta i stanja na gradilištu izvođač radova dužan je pravovremeno o tome izvjestiti investitora, projektanta i nadzornog inženjera te shodno tome zatražiti potrebna objašnjenja,                                                                                </t>
  </si>
  <si>
    <t xml:space="preserve">d) sve mjere u projektima provjeriti na gradilištu prije narudžbe materijala ili gotovih proizvoda.                             </t>
  </si>
  <si>
    <t xml:space="preserve">e) provjera količina troškovnika obaveza je Izvođača radova, kao i izrada dokaznice izvedenih radova unutar građevinske knjige       </t>
  </si>
  <si>
    <t>MATERIJAL</t>
  </si>
  <si>
    <t>RAD</t>
  </si>
  <si>
    <t xml:space="preserve">U kalkulaciji rada treba uključiti sav potreban rad, kako glavni tako i pomoćni, te kompletan unutarnji prijenos bilo ručni bilo pomoću strojeva. Ujedno treba uključiti rad oko zaštite gotovih elemenata konstrukcije, zidova, podova i ostalih dijelova građevine od štetnih utjecaja vrućine i hladnoće kao i pohranu sa čuvanjem elemenata skinutih sa građevine koji će se naknadno ugraditi na građevini. </t>
  </si>
  <si>
    <t>SKELA</t>
  </si>
  <si>
    <t xml:space="preserve">Sve vrste pomoćnih skela bez obzira na visinu, ulaze u jediničnu cijenu dotične stavke troškovnika dok se fasadna skela posebno obračunava . Sva potrebna skela mora biti postavljena na vrijeme kako ne bi nastao nepotrebni zastoj u radu na građevini. Pod pojmom skela podrazumijeva se i prilaz istoj te ograda do skidanja skele. Ujedno su tu uključeni prilazi i mostovi za betoniranje konstrukcija i slično. Fasadnu skelu potrebno je obavezno uzemljiti na temeljni uzemljivač građevine.  </t>
  </si>
  <si>
    <t>OPLATA</t>
  </si>
  <si>
    <t>Kod izrade oplate predvidjeti podupiranja, uklještenja kao i postavu na mjesto te njeno skidanje u vremenskom roku predviđenom za pojedine konstruktivne elemente. Stavkom se također podrazumjeva mazanje oplate prije betoniranja te čuvanje iste po skidanju sa sortiranjem elemenata za ponovnu upotrebu. Cijenom je obuhvaćen sav potreban rad kako glavni tako i pomoćni, te svi tipovi prijenosa bilo ručnih bilo pomoću strojeva. Sva potrebna oplata za izvedbu stavki uključena je u cijenu stavke.</t>
  </si>
  <si>
    <t>IZMJERA</t>
  </si>
  <si>
    <t>Ukoliko u pojedinoj stavci troškovnika nije definiran način obračuna radova, isti se obračunava prema važećim građevinskim normama u Republici Hrvatskoj. Kod paušalnog obračuna izvođač mora sam procijeniti vrijednost pojedinih stavaka koje se obračunavaju u stavci te isti izvesti bez prava na dodatne iznose.</t>
  </si>
  <si>
    <t>Prije nuđenja stavki obavezno je izvršiti uvid na licu mjesta. Također je sve dimenzije potrebno mjeriti na licu mjesta.</t>
  </si>
  <si>
    <t>FAKTOR</t>
  </si>
  <si>
    <t xml:space="preserve">Na jediničnu cijenu radne snage, izvođač radova ima pravo zaračunati faktor prema postojećim privremenim instrumentima, a na temelju Zakonskih propisa koji reguliraju tu tematiku. Povrh toga, izvođač radova ima pravo faktorom obuhvatiti i sljedeće radove, a nakon pregleda i upoznavanja gradilišta i dokumentacije, koji se neće zasebno platiti kao naknadni rad i to: </t>
  </si>
  <si>
    <t>a) cjelokupnu režiju gradilišta uključivo dizalice, mostove, sitnu mehanizaciju i ostalo</t>
  </si>
  <si>
    <t>b) najamne troškove posuđene mehanizacije koju izvođač ne posjeduje,</t>
  </si>
  <si>
    <t>c) nalijeganje terena prije betoniranja temelja,</t>
  </si>
  <si>
    <t>e) barake (kontejnere) za smještaj radnika, ureda gradilišta, nadzorne službe,</t>
  </si>
  <si>
    <t>f) izrada privremenog sanitarnog čvora za radnike i upravu gradilišta prema sanitarnim propisima,</t>
  </si>
  <si>
    <t>g) uskladištenja materijala u barakama ili na platoima izvedenim za tu svrhu,</t>
  </si>
  <si>
    <t>h) uređenje gradilišta po izvedenim radovima sa odvozom otpadnih materijala,</t>
  </si>
  <si>
    <t>i) rastavljanje - demontaža baraka, kontejnera i platoa po završetku radova,</t>
  </si>
  <si>
    <t xml:space="preserve">Sve navedeno vrijedi i za sve kooperante i radove predviđene ovim troškovnikom, bez obzira na vrstu. Izvođač ima pravo na maržu u postotku koji će odrediti samostalno, a u okvirima važećih propisa koji reguliraju tu materiju. </t>
  </si>
  <si>
    <t>ČUVANJE GRADILIŠTA</t>
  </si>
  <si>
    <t>Nadzor nad gradilištem, te svim alatima, strojevima i materijalom pada na teret Izvođača radova.</t>
  </si>
  <si>
    <t>JEDINIČNA CIJENA</t>
  </si>
  <si>
    <t xml:space="preserve">U jediničnu cijenu uključena je nadoknada za sav potreban rad i materijal potreban za izvođenje svake pojedine stavke (gotovost stavke je do njezine pune funkcije), ako u stavci troškovnika nije drugačije rečeno. Jedinična cijena uključuje i izvođenje svih pomoćnih i pripremnih radnji, kao i sve potrebne pomoćne utovare, pretovare i transporte, te odvoz materijala na javnu, registriranu deponiju ili deponiranje materijala na mjesto koje odredi investitor. </t>
  </si>
  <si>
    <t>U jediničnu cijenu svakog ponuđenoga rada uključene su i sve zaštite u smislu zaštite na radu i zaštite samih radova, kao npr. potpore, radne i fasadne skele, rad na visini iznad 3,5 m, privremene ograde, pristupi, korištenje autodizalice i dr., ukoliko u pojedinoj stavci nisu posebno spomenute.</t>
  </si>
  <si>
    <t>U jediničnoj cijeni izvođač ima pravo zaračunati faktor na temelju zakonskih propisa, koji sadrži sve režijske troškove, kao i troškove prouzročene tehničkim uvjetima izvođenja radova.</t>
  </si>
  <si>
    <t>KVALITETA IZVEDENIH RADOVA</t>
  </si>
  <si>
    <t>Po završetku radova kvalitetu izvedenih radova treba ustanoviti zapisnički s nadležnim Nadzornim inžinjerom. Ukoliko se ustanovi da su pojedini radovi izvedeni nekvalitetno, Izvođač je dužan iste ponovno izvesti u traženoj kvaliteti ili naručiti kod drugog Izvođača, a sve u roku i na svoj trošak.</t>
  </si>
  <si>
    <t>OBRAČUN IZVEDENIH RADOVA</t>
  </si>
  <si>
    <t>Obračun izvedenih radova radi se preko ovjerene građevinske knjige, prema stvarno izvršenim količinama, ukoliko Ugovorom o izvođenju radova nije drukčije rečeno.</t>
  </si>
  <si>
    <t>U slučaju da izvođač neke radove izvede materijalom kvalitetnijim od predviđenog, a da za to nije prethodno ishodio odobrenje investitora, nema pravo nadoknade za povećanje troškova izvedbe.</t>
  </si>
  <si>
    <t>U slučaju da izvođač radova izvede neke radove čija bi kvaliteta bila u suprotnosti s predviđenim kvalitetom i opisom, dužan je o svom trošku iste srušiti i ukloniti, te ponovno izvesti onako kako je to predviđeno projektnom dokumentacijom.</t>
  </si>
  <si>
    <t>U slučaju nekih nejasnoća glede obračuna primijenit će se odredbe građevinskih normi i ostalih službenih tehničkih normativa i propisa.</t>
  </si>
  <si>
    <t>TEHNIČKI UVJETI ZA IZVEDBU RADOVA</t>
  </si>
  <si>
    <t xml:space="preserve">Kod izrade betona na gradilištu pomoću mješalica, voditi računa o zadanim markama betona, kao i dodacima aditiva za plastičnost i vodonepropusnost. </t>
  </si>
  <si>
    <t>Pri radu treba primjenjivati sve potrebne mjere zaštite na radu, naročito zaštite od požara. Ukoliko nadzorni inženjer uoči da se izvođač ne pridržava ovih pravila, može mu zabraniti daljnji rad dok ga ne organizira u skladu s pravilima.</t>
  </si>
  <si>
    <t>Sve stavke troškovnika ukoliko ima nekih nejasnoća, izvođač će pojasniti s projektantom prije ulaska u posao, jer se nakon početka radova neće tolerirati nikakve nejasnoće opisa stavki i tražiti će se besprijekorno izvršenje istih u smislu kakvim ih je projektant zamislio i definirao. Prije narudžbe materijala po stavkama, izvođač je dužan prekontrolirati iste i uzeti stvarne mjere na licu mjesta kako ne bi došlo do štete uslijed krivih podataka po pitanju količine radova i produženja roka zbog naknadnih narudžbi istih.</t>
  </si>
  <si>
    <t>Građevinski dnevnik i knjigu  vodi izvođač radova i svakodnevno upisuje potrebne podatke predviđene Zakonom .</t>
  </si>
  <si>
    <t>Izvođač radova mora svaku promjenu u toku gradnje, kako u konstrukciji tako i u instalacijama, ucrtati u nacrtnu dokumenataciju i po završetku radova predati Investitoru kao nacrt izvedenog stanja.</t>
  </si>
  <si>
    <t xml:space="preserve">Jedinične cijene stavaka sadrže sve zaštite postojećih ploha i elemenata zgrade, kao i sve privremene demontaže ili ostale radnje koje ovise o tehnologiji izvođenja radova. </t>
  </si>
  <si>
    <t xml:space="preserve">Jedinične cijene stavaka sadrže sve potrebne radnje za uklanjanje građevinskih elemenata, kao čišćenje, sortiranje, prijenose, prijevoze, deponiranje u prostoru ili izvan zgrade, skladištenje i transportiranje na mjesto koje odredi nadzorni inženjer investitora. Također sadrže i sve licence za zbrinjavanje i troškove zbrinjavanja građevinskog i ostalog otpada na ovlaštene deponije, uključivo i opasne otpade. </t>
  </si>
  <si>
    <t xml:space="preserve">PREGLEDI </t>
  </si>
  <si>
    <t xml:space="preserve">Potrebno je uključiti prethodne i kontinuirane preglede te odobrenja odnosno suglasnosti od strane predstavnika konzervatora. </t>
  </si>
  <si>
    <t xml:space="preserve">UREĐENJE I ORGANIZACIJA GRADILIŠTA </t>
  </si>
  <si>
    <t>Jednične cijene sadrže zaštitu prozora i vrata PVC folijama na način da se ista pričvršćuje na štokove pomoću drvenih letvica ili čavlićima a koje je sve uključeno u stavku. Nakon izvedenih radova zaštita se skida i odlaže na gradilišni deponij.</t>
  </si>
  <si>
    <t xml:space="preserve">UKUPNO </t>
  </si>
  <si>
    <t>OPIS RADOVA</t>
  </si>
  <si>
    <t>A</t>
  </si>
  <si>
    <t>GRAĐEVINSKO-OBRTNIČKI RADOVI</t>
  </si>
  <si>
    <t>UKUPNO PRIPREMNI RADOVI:</t>
  </si>
  <si>
    <t>RAZNI RADOVI</t>
  </si>
  <si>
    <t>UKUPNO RAZNI RADOVI:</t>
  </si>
  <si>
    <t>ZIDARSKI RADOVI</t>
  </si>
  <si>
    <t>UKUPNO ZIDARSKI RADOVI:</t>
  </si>
  <si>
    <t>VI</t>
  </si>
  <si>
    <t>VII</t>
  </si>
  <si>
    <t>STATIČKA OJAČANJA</t>
  </si>
  <si>
    <t>UKUPNO STATIČKA OJAČANJA:</t>
  </si>
  <si>
    <t>UKUPNO:</t>
  </si>
  <si>
    <t>kom</t>
  </si>
  <si>
    <t>DEMONTAŽE I UKLANJANJE</t>
  </si>
  <si>
    <t>UKUPNO DEMONTAŽE I UKLANJANJE:</t>
  </si>
  <si>
    <t xml:space="preserve">REKAPITULACIJA </t>
  </si>
  <si>
    <t>BRAVARSKI RADOVI</t>
  </si>
  <si>
    <t>UKUPNO BRAVARSKI RADOVI:</t>
  </si>
  <si>
    <t>VIII</t>
  </si>
  <si>
    <t>OPĆI UVJETI:</t>
  </si>
  <si>
    <t>U jediničnu cijenu svake stavke obvezno uključiti sve mjere osiguranja prolaznika, radnika i okolnih građevina za vrijeme trajanja radova, svu potrebnu skelu, sva potrebna premještanja postojećih instalacija i dovođenje istih u prvobitno stanje po završetku radova, sve transporte materijala preostalog od rušenja, deponiranje na gradilišnoj deponiji, utovar i odvoz na gradsku deponiju koju odredi investitor, odnosno sortiranje i deponiranje na mjesto koje odredi investitor za eventualnu ponovnu ugradnju, sve nabave, transporte do gradilišta, horizontalne i vertikalne transporte na gradilištu, sav potreban rad, osnovni i pomoćni materijal i pomoćne radnje, razne pripomoći - instalaterima i sl.; izradu radioničke dokumentacije, sva ispitivanja i nabavu atestne dokumentacije na hrvatskom jeziku, izradu dokumentacije izvedenog stanja u dva primjerka; sva čišćenja u tijeku i nakon završetka radova, a sve do potpune funkcionalne gotovosti svake pojedine stavke i troškovnika u cjelini - ako opisom stavke nije drugačije određeno.</t>
  </si>
  <si>
    <t>komplet</t>
  </si>
  <si>
    <r>
      <rPr>
        <b/>
        <sz val="11"/>
        <rFont val="Arial Narrow"/>
        <family val="2"/>
        <charset val="238"/>
      </rPr>
      <t xml:space="preserve">Čišćenje radnoga prostora za vrijeme i po dovršetku izvođenja radova. </t>
    </r>
    <r>
      <rPr>
        <sz val="11"/>
        <rFont val="Arial Narrow"/>
        <family val="2"/>
        <charset val="238"/>
      </rPr>
      <t xml:space="preserve">
Stavka obuhvaća čišćenje nakon grubih građevinskih radova sa iznošenjem suvišnog materijala, šute, opeke i sl. Te generalno čišćenje objekta nakon završetka radova. Stavka obuhvaća pranje i čišćenje: stakala iznutra i izvana, vrata, podova i opločenja, sa odvozom otpadnog materijala. Obračun po m2 površine na kojoj se obavljaju radovi.
</t>
    </r>
  </si>
  <si>
    <t>m1</t>
  </si>
  <si>
    <t>TESARSKI RADOVI</t>
  </si>
  <si>
    <t>UKUPNO TESARSKI RADOVI:</t>
  </si>
  <si>
    <t>LIMARSKI RADOVI</t>
  </si>
  <si>
    <t>UKUPNO LIMARSKI RADOVI:</t>
  </si>
  <si>
    <t>SOBOSLIKARSKI RADOVI</t>
  </si>
  <si>
    <t>UKUPNO SOBOSLIKARSKI RADOVI:</t>
  </si>
  <si>
    <t>IX</t>
  </si>
  <si>
    <t>X</t>
  </si>
  <si>
    <t>Jedinična cijena (€)</t>
  </si>
  <si>
    <t>INVESTITOR:</t>
  </si>
  <si>
    <t>GRAĐEVINA:</t>
  </si>
  <si>
    <t>LOKACIJA:</t>
  </si>
  <si>
    <t>NAZIV PROJEKTA:</t>
  </si>
  <si>
    <t>BROJ PROJEKTA:</t>
  </si>
  <si>
    <t>IZRAĐIVAČ:</t>
  </si>
  <si>
    <t>PROJEKTANT:</t>
  </si>
  <si>
    <t>Igor Hranilović, dipl. ing. građ., G212</t>
  </si>
  <si>
    <t>DIREKTOR:</t>
  </si>
  <si>
    <t>MJESTO I DATUM:</t>
  </si>
  <si>
    <r>
      <t xml:space="preserve">Prezidavanje zidova sa pukotinama širim od 10 mm </t>
    </r>
    <r>
      <rPr>
        <sz val="11"/>
        <rFont val="Arial Narrow"/>
        <family val="2"/>
        <charset val="238"/>
      </rPr>
      <t>punom opekom normalnog formata vapneno-cementnim mortom M5, Prilikom zidanja nije dozvoljeno preklapanje vertikalnih sljubnica. Min. razmak između vertikalnih sljubnica dva susjedna reda smije biti 10cm. Cijenom treba obuhvatiti kompletan rad i materijal. Obračun po m3.</t>
    </r>
  </si>
  <si>
    <t>Sustav se sastoji od sljedećih proizvoda:
- FRP užad od staklenih vlakana - vlačna čvrstoća 2,560MPa; E=80,700 MPa
- Temeljnog premaza na osnovi epoksidnih smola - min adhezija 3 N/mm2
- Epoksidne smole za impregnaciju -min adhezija 3 N/mm2; vlačna čvrstoća 30Mpa prema ASTM D 638; ; tlačna čvrstoća 65Mpa prema ASTM C 579
- Materijala za sidrenje -  tlačne čvrstoće &gt;30MPa prema EN12190, posmične čvrstoće &gt;6MPa prema EN12615</t>
  </si>
  <si>
    <t>Nakon postave skele potrebno je izvesti svu signalizaciju (rasvjeta, putokazii sl.) kako to nalažu postojeći HTZ propisi. Izvođač radova dužan je u nivou pločnika izvesti ograđeni prostor za odlaganje potrebnih materijala, a u skladu s rješenjem o zauzimanju javno-prometne površine,što je uključeno u cijenu skele.Prije izvedbe skele, izvođač je dužan izraditi projekt skele što je u cijeni stavke.Obračun se vrši po m2 vertikalne projekcije površine skele. U cijenu uračunati i naknadu za zauzimanje javne površine.</t>
  </si>
  <si>
    <t>horizontalni i vertikalni oluci</t>
  </si>
  <si>
    <t>opšav srehe</t>
  </si>
  <si>
    <r>
      <t xml:space="preserve">Cijevna skela – </t>
    </r>
    <r>
      <rPr>
        <sz val="11"/>
        <rFont val="Arial Narrow"/>
        <family val="2"/>
        <charset val="238"/>
      </rPr>
      <t>dobava, postava, skidanje i odvoz , izrađena od bešavnih cijevi i potrebnih spojnih elemenata, izvedeno sve prema projektu skele koji je trošak uključen u stavku te u skladu sa važećim propisima. Skelu osigurati od prevrtanja sidrenjem. U sklopu skele izvesti pomoćne ljestve radi vertikalne komunikacije.Obračun po m2 vertikalne projekcije skele.</t>
    </r>
  </si>
  <si>
    <r>
      <t xml:space="preserve">Tunelska skela – </t>
    </r>
    <r>
      <rPr>
        <sz val="11"/>
        <rFont val="Arial Narrow"/>
        <family val="2"/>
        <charset val="238"/>
      </rPr>
      <t>uključuje</t>
    </r>
    <r>
      <rPr>
        <b/>
        <sz val="11"/>
        <rFont val="Arial Narrow"/>
        <family val="2"/>
        <charset val="238"/>
      </rPr>
      <t xml:space="preserve"> </t>
    </r>
    <r>
      <rPr>
        <sz val="11"/>
        <rFont val="Arial Narrow"/>
        <family val="2"/>
        <charset val="238"/>
      </rPr>
      <t xml:space="preserve">dobavu, postavu, skidanje i otpremu. Izrađuje se prolaz za pješake na pročelju ulaza u crkvu od bešavnih cijevi potrebnih spojnih elemenata, sa svim potrebnim ukrućenjima i sidrenjima. Pokrov tunela izrađuje se od mosnica položenih jedna do druge, a preko njih se postavlja bitumenska ljepenka s preklopom minimalno 10 cm ili alternativno PVC folija. Prema pješačkoj stazi izvesti ogradu tunela od pune, glatke oplate visine 1,0-1,2 m u svrhu zaštita pješaka od prometa u kretanju. </t>
    </r>
  </si>
  <si>
    <r>
      <t xml:space="preserve">Montaža i demontaža pokretne platforme </t>
    </r>
    <r>
      <rPr>
        <sz val="11"/>
        <rFont val="Arial Narrow"/>
        <family val="2"/>
        <charset val="238"/>
      </rPr>
      <t>koja se koristi za radove na visini do 3 m, uključujući sva premještanja i potrebnu dokumentaciju. Obračun po kompletu.</t>
    </r>
  </si>
  <si>
    <r>
      <t>Ugradnja sanacijske žbuke (kod postupka sanacije pukotina spiralnom armaturom).</t>
    </r>
    <r>
      <rPr>
        <sz val="11"/>
        <rFont val="Arial Narrow"/>
        <family val="2"/>
        <charset val="238"/>
      </rPr>
      <t xml:space="preserve"> Po izvršenom injektiranju treba izvršiti ugradnju sanacijske žbuke na prethodno sanirana mjesta. Sanacijska žbuka ugrađuje se ručno na prethodno vodom navlaženu površinu. Sanacijska žbuka služi za izravnavanje, popunjavanje neravnina, dobivanje potrebne ravnine radi izjednačavanja s gornjim slojem žbuke. Debljine nanosa oko 2 cm. U cijenu treba uračunati sav rad, materijal, alate i strojeve potrebne za potpuno dovršenje stavke. Obračun je po m2 ugrađene sanacijske žbuke.</t>
    </r>
  </si>
  <si>
    <r>
      <rPr>
        <b/>
        <sz val="11"/>
        <rFont val="Arial Narrow"/>
        <family val="2"/>
        <charset val="238"/>
      </rPr>
      <t xml:space="preserve">Ugradnja spiralne armature u sljubnice preko pukotina. </t>
    </r>
    <r>
      <rPr>
        <sz val="11"/>
        <rFont val="Arial Narrow"/>
        <family val="2"/>
        <charset val="238"/>
      </rPr>
      <t xml:space="preserve">U pripremljenu sljubnicu nanijeti mort u debljini sloja od oko 20 mm. Spiralna armatura duljine približno 1 m ugrađuje se u svježi mort (ovisno o pukotini, najmanja duljina armature je 0,5 m sa svake strane pukotine u zidnom elementu). Treba odabrati spiralnu armaturu Ø 6. Ugrađenu spiralnu armaturu treba zaštiti mortom, ali prilikom ugradnje treba obratiti pozornost da ostane najmanje 15 mm dubine u sljubnici, kako bi bilo dovoljno mjesta za postavljanje mase za fugiranje. U cijenu treba uračunati sav rad, materijal, alate i strojeve potrebne za potpuno dovršenje stavke. Obračun je po m’ ugrađene spiralne armature. </t>
    </r>
  </si>
  <si>
    <r>
      <t xml:space="preserve">Tesarsko izravnavanje pojedinih dijelova krovišta. </t>
    </r>
    <r>
      <rPr>
        <sz val="11"/>
        <rFont val="Arial Narrow"/>
        <family val="2"/>
        <charset val="238"/>
      </rPr>
      <t>Dobava, transport i montaža jelovih dasaka za ravnanje krovne plohe krovišta koja se postavlja sa obje strane iskrivljenog elementa. U cijenu su uključeni rad, materijal i transport, te zaštita fungicidnim sredstvom. Pretpostavlja se izravnavanje na 30% elemenata krovišta
Obračun po m2. Cijenom treba obuhvatiti kompletan rad i materijal.</t>
    </r>
    <r>
      <rPr>
        <b/>
        <sz val="11"/>
        <rFont val="Arial Narrow"/>
        <family val="2"/>
        <charset val="238"/>
      </rPr>
      <t xml:space="preserve"> </t>
    </r>
  </si>
  <si>
    <r>
      <t xml:space="preserve">Osiguranje stupova, greda, ruku i podrožnica metalnim limovima. </t>
    </r>
    <r>
      <rPr>
        <sz val="11"/>
        <rFont val="Arial Narrow"/>
        <family val="2"/>
        <charset val="238"/>
      </rPr>
      <t>Mjere je potrebno uzeti na licu mjesta.                                                     Obračun po komadu.</t>
    </r>
  </si>
  <si>
    <t>PROJEKT OBNOVE ZGRADE ZA CJELOVITU OBNOVU ZGRADE</t>
  </si>
  <si>
    <t>kpl</t>
  </si>
  <si>
    <t>(5) Osiguranje dovoljnog broja sanitarnih kabina za radnike; (6) Osiguranje napajanja gradilišta strujom (gradilišni priključak na mrežu i rezervni agregat); (7) Osiguranje vertikalnog transporta (kranska dizalica i segmentni cjevovodi za izbacivanje šute); (8) Osiguranje kontejnera za privremenu pohranu otpadnog materijala; (9) Osiguranje privremenih skladišta građevinskog materijala, opreme i alata; (10) Izrada i montaža dvije table s podacima gradilišta od pocinčanog lima d = 1 mm s podkonstrukcijom, ukupne površine vertikalne projekcije 1,50 m2,  u svemu prema nacrtu kojeg će izraditi nadzorni inženjer. Svi navedeni poslovi, radovi, objekti, strojevi i uređaji trebaju udovoljavati pozitivnim zakonskim propisima, naročito propisima o sigurnosti na radu i zaštiti od požara. Izvođač je dužan predočiti nadzornom inženjeru svu propisanu atestnu dokumentaciju, suglasnosti i odobrenja nadležnih tijela. Obračun po kompletu.</t>
  </si>
  <si>
    <t>Prozračna mreža s tiskom. Obračun po m2 vertikalne projekcije.</t>
  </si>
  <si>
    <r>
      <rPr>
        <b/>
        <sz val="11"/>
        <rFont val="Arial Narrow"/>
        <family val="2"/>
        <charset val="238"/>
      </rPr>
      <t>Uređenje i organizacija gradilišta.</t>
    </r>
    <r>
      <rPr>
        <sz val="11"/>
        <rFont val="Arial Narrow"/>
        <family val="2"/>
        <charset val="238"/>
      </rPr>
      <t xml:space="preserve"> Ova stavka obuhvaća sve poslove pripreme i sve radove, objekte, strojeve i uređaje koji su potrebni za efikasnu organizaciju gradilišta. Izvođač radova treba prije početka radova izraditi projekt organizacije gradilišta te ga podnijeti nadzornom inženjeru na odobrenje. Stavkom je naročito obuhvaćeno slijedeće: (1) Izrada plana organizacije gradilišta (potrebna suglasnost nadzornog inženjera); (2) Izrada dinamičkog plana izvođenja radova u formi gantograma uključivo dopune i izmjene obzirom na objektivne okolnosti tijekom izvođenja radova (potrebna suglasnost nadzornog inženjera na temeljni plan i sve dopune i izmjene);</t>
    </r>
  </si>
  <si>
    <t xml:space="preserve"> (3) Osiguranje odgovarajućeg prostora za rad i za pohranu gradilišne dokumentacije glavnog inženjera gradilišta, uključivo sanitarije i grijanje; (4) Osiguranje odgovarajućeg prostora za rad i za pohranu gradilišne dokumentacije nadzornih inženjera gradilišta, uključivo sanitarije i grijanje;</t>
  </si>
  <si>
    <r>
      <rPr>
        <b/>
        <sz val="11"/>
        <rFont val="Arial Narrow"/>
        <family val="2"/>
        <charset val="238"/>
      </rPr>
      <t>Ručno čišćenje zidova na koje se ugrađuje FRCM sustav</t>
    </r>
    <r>
      <rPr>
        <sz val="11"/>
        <rFont val="Arial Narrow"/>
        <family val="2"/>
        <charset val="238"/>
      </rPr>
      <t>, kako bi se odstranila prašina, cementna skramica, ulje, masnoće, nepoznate tvari, hrđa, slabo prionljivi i svi kontaminirani dijelovi konstrukcije nastali uslijed djelovanja raznih vrsta opterećenja (mehaničkih, termičkih, kemijskih, potresnih...).U cijenu uključiti ručno čišćenje sljubnica između cigli i pranje cijele površine sa vodom. Taj postupak mora se izvoditi dok se ne dobije čista, čvrsta i zdrava podloga. Navedene metode samo su općeniti prikaz pravilnog i odgovarajućeg postupka kojeg treba slijediti kod pripreme podloge. Cijena uključuje pokretnu skelu za izvođenje, kompletan rad i materijal.</t>
    </r>
  </si>
  <si>
    <r>
      <rPr>
        <b/>
        <sz val="11"/>
        <rFont val="Arial Narrow"/>
        <family val="2"/>
        <charset val="238"/>
      </rPr>
      <t>Izrada i postavljanje zaštitne obloge skele.</t>
    </r>
    <r>
      <rPr>
        <sz val="11"/>
        <rFont val="Arial Narrow"/>
        <family val="2"/>
        <charset val="238"/>
      </rPr>
      <t xml:space="preserve"> Stavka obuhvaća dvije vrste zaštitne obloge skele: (1) zaštita skele od prozračnog mrežastog PVC materijala zajamčene trajnosti duže od 1 godine, bijele boje s tiskom na 20% površine (dizajn tiska će kreirati projektant i nadzorni inženjer), koja se postavlja na pročelja; (2) zaštita skele od termoskupljajuće folije zajamčene trajnosti duže od 1 godine, bijele boje, koja se postavlja na pročelja. Stavka uključuje održavanje obloge, odnosno zamjenu oštećenih dijelova tijekom cijelog vremena izvođenja radova.</t>
    </r>
  </si>
  <si>
    <t>BETONSKI RADOVI</t>
  </si>
  <si>
    <r>
      <t>Zamjena oštećenih elemenata međukatnih konstrukcija zvonika</t>
    </r>
    <r>
      <rPr>
        <sz val="11"/>
        <rFont val="Arial Narrow"/>
        <family val="2"/>
      </rPr>
      <t>. Potrebno je zamijeniti oštećene grednike. Koriste se četinare II klase. Potrebno je zamijeniti sve grednike koji nisu zdravi i žilavi. Ležišta grede moraju biti onoliko duboko koliko je visina grede. Obavezno je potrebno usidriti gredu u glavni vanjski i u čeoni zid sponama i zasunima. U cijenu je potrebno uračunati sav potreban rad, alat i materijal. Obračun po m3 ugrađenog materijala.</t>
    </r>
  </si>
  <si>
    <r>
      <t xml:space="preserve">Dobava materijala, izrada i </t>
    </r>
    <r>
      <rPr>
        <b/>
        <sz val="11"/>
        <rFont val="Arial Narrow"/>
        <family val="2"/>
        <charset val="238"/>
      </rPr>
      <t>ugradnja limarije</t>
    </r>
    <r>
      <rPr>
        <sz val="11"/>
        <rFont val="Arial Narrow"/>
        <family val="2"/>
        <charset val="238"/>
      </rPr>
      <t xml:space="preserve"> od cinkotit lima d=0,6 mm </t>
    </r>
  </si>
  <si>
    <r>
      <t>Obračun po m</t>
    </r>
    <r>
      <rPr>
        <vertAlign val="superscript"/>
        <sz val="11"/>
        <rFont val="Arial Narrow"/>
        <family val="2"/>
        <charset val="238"/>
      </rPr>
      <t>3</t>
    </r>
    <r>
      <rPr>
        <sz val="11"/>
        <rFont val="Arial Narrow"/>
        <family val="2"/>
        <charset val="238"/>
      </rPr>
      <t xml:space="preserve"> ugrađenog betona C30/37.</t>
    </r>
  </si>
  <si>
    <t>Obračun po kg ugrađene armature (cca. 100 kg/m3).</t>
  </si>
  <si>
    <t>kg</t>
  </si>
  <si>
    <t>Prije ugradnje betona, ugrađenu armaturu treba pregledati nadzorni inžinjer te odobriti betoniranje. Ugrađeni beton potrebno je vibrirati kako bi se popunile sve šupljine. Svježi beton je potrebno adekvatno njegovati (polijevati vodom i/ili prekriti geotekstilom). U cijenu betona treba uključiti i izradu te demontažu oplate uz višestruko korištenje. Trošak podupirača je uračunat u posebnoj stavci pripremnih radova. Obračun se izvodi posebno za beton i posebno za armaturu.</t>
  </si>
  <si>
    <t>ARMIRANOBETONSKI RADOVI</t>
  </si>
  <si>
    <t>UKUPNO ARMIRANOBETONSKI RADOVI:</t>
  </si>
  <si>
    <t>ŽUPA UZNESENJA BLAŽENE DJEVICE MARIJE
Virovska ulica 21, 48 327 Molve
OIB: 20159082249</t>
  </si>
  <si>
    <t>CRKVA UZNESENJA BLAŽENE DJEVICE MARIJE</t>
  </si>
  <si>
    <t>2024-1121</t>
  </si>
  <si>
    <r>
      <t xml:space="preserve">Radnje na zaštiti prozora i vrata </t>
    </r>
    <r>
      <rPr>
        <sz val="11"/>
        <rFont val="Arial Narrow"/>
        <family val="2"/>
        <charset val="238"/>
      </rPr>
      <t>od oštećenja i prašine,</t>
    </r>
    <r>
      <rPr>
        <b/>
        <sz val="11"/>
        <rFont val="Arial Narrow"/>
        <family val="2"/>
      </rPr>
      <t xml:space="preserve"> zaštitu podnih obloga</t>
    </r>
    <r>
      <rPr>
        <sz val="11"/>
        <rFont val="Arial Narrow"/>
        <family val="2"/>
        <charset val="238"/>
      </rPr>
      <t xml:space="preserve"> od oštećenja prilikom korištenja radnih ljestvi, skela, pokretnih skela i platformi te od padanja dijelova žbuke i opeke sa zidova (uključiti zaštitu EPS-om u debljini od 1 cm i pokrivanje najlonom).
Uključuju i unutarnji transport materijala do mjesta ugradnje u objektu.
U cijeni stavke uključena demontaža svih otvora, zaštita onih koji se zadržavaju, prenošenje namještaja i opreme do deponije udaljene do 500 m koju odredi investitor. Svu opremu je potrebno popisati prije demontaže. Obračun je po m2 štićene površine, sva eventualno potrebna skela mora biti uključena u cijenu.</t>
    </r>
  </si>
  <si>
    <r>
      <t xml:space="preserve">Električne instalacije
</t>
    </r>
    <r>
      <rPr>
        <sz val="11"/>
        <rFont val="Arial Narrow"/>
        <family val="2"/>
      </rPr>
      <t>Pažljiva demontaža elektroinstalacija i opreme, izmještanje po potrebi te ponovna montaža i vraćanje u  prvobitno stanje (poziciju) i ponovno puštanje u rad, a koje prolaze zidovima i međukatnim konstrukcijama gdje se izvode radovi konstruktivne sanacije . U cijenu je uključen sav rad, materijal, spojni pribor, vertikalni i horizontalni transport, privremeno deponiranje u krugu gradilišta i zaštita opreme te po potrebi odvoz na gradski deponij do 20 km udaljenosti.
Obračun po m' izvedenog kabela i ugrađene opreme</t>
    </r>
    <r>
      <rPr>
        <b/>
        <sz val="11"/>
        <rFont val="Arial Narrow"/>
        <family val="2"/>
        <charset val="1"/>
      </rPr>
      <t>.</t>
    </r>
  </si>
  <si>
    <t>napojni kabeli</t>
  </si>
  <si>
    <t>oprema (utičnice, prekidači, rasvjetna tijela)</t>
  </si>
  <si>
    <r>
      <t xml:space="preserve">Instalacije vodovoda i odvodnje
</t>
    </r>
    <r>
      <rPr>
        <sz val="11"/>
        <rFont val="Arial Narrow"/>
        <family val="2"/>
      </rPr>
      <t>Demontaža instalacija koje prolaze zidovima i međukatnim konstrukcijama gdje se izvode radovi konstruktivne sanacije, te ponovna montaža i vraćanje u  prvobitno stanje (poziciju) i ponovno puštanje u rad. Prethodno odspojiti  instalaciju. Skladištenje ili, u slučaju trajnog uklanjanja, zbrinjavanje otpada prema propisima. Skladištenje ili transport do deponija uključen u cijenu.
Obračun po m' izvedene instalacije.</t>
    </r>
  </si>
  <si>
    <t>instalacije vodovoda</t>
  </si>
  <si>
    <t>instalacije odvodnje</t>
  </si>
  <si>
    <r>
      <t xml:space="preserve">Otucanje i uklanjanje žbuke sa zidova koji se ojačavaju FRCM sustavom </t>
    </r>
    <r>
      <rPr>
        <sz val="11"/>
        <rFont val="Arial Narrow"/>
        <family val="2"/>
        <charset val="238"/>
      </rPr>
      <t xml:space="preserve">morta iz sljubnica 2-3 cm (sljubnice/fuge se čiste/produbljuju pažljivo bez razaranja bočnih stijenki opeke i kamena). Stavka uključuje skupljanje šute, utovar u vreće u dvorištu i ručni transport ispred objekta i čišćenje te prijevoz na deponiju na udaljenost do 20 km, istovar, uključeno sa svim troškovima pristojbi. Obračun po m2. Cijenom treba obuhvatiti kompletan rad. </t>
    </r>
  </si>
  <si>
    <r>
      <t>Uklanjanje oštećenih elemenata drvene konstrukcije krovišta.</t>
    </r>
    <r>
      <rPr>
        <sz val="11"/>
        <rFont val="Arial Narrow"/>
        <family val="2"/>
        <charset val="238"/>
      </rPr>
      <t xml:space="preserve">
Oštećeni elementi se pile na manje komade pogodne za transport. 
Uklanjanju (piljenju) elemenata se smije pristupiti tek nakon privremenog podupiranja krovne konstrukcije te nakon suglasnosti nadzornog inženjera.
Stavka uključuje sav rad, materijal i opremu za privremeno podupiranje konstrukcije (čelični podupirači, drvena građa, spojni materijal, ...) i uklanjanje oštećene drvene građe.
Stavka uključuje skupljanje šute, utovar u vreće u dvorištu i ručni transport ispred objekta i čišćenje te prijevoz na deponiju na udaljenost do 20 km, istovar, uključeno sa svim troškovima pristojbi.
Obračun po m3 uklonjene drvene građe.</t>
    </r>
  </si>
  <si>
    <r>
      <t>Uklanjanje oštećenih grednika međukatne konstrukcije zvonika.</t>
    </r>
    <r>
      <rPr>
        <sz val="11"/>
        <rFont val="Arial Narrow"/>
        <family val="2"/>
        <charset val="238"/>
      </rPr>
      <t xml:space="preserve">
Oštećeni elementi se pile na manje komade pogodne za transport. 
Uklanjanju (piljenju) elemenata se smije pristupiti tek nakon privremenog podupiranja konstrukcije te nakon suglasnosti nadzornog inženjera.
Stavka uključuje sav rad, materijal i opremu za privremeno podupiranje konstrukcije (čelični podupirači, drvena građa, spojni materijal, ...) i uklanjanje oštećene drvene građe.
Stavka uključuje skupljanje šute, utovar u vreće u dvorištu i ručni transport ispred objekta i čišćenje te prijevoz na deponiju na udaljenost do 20 km, istovar, uključeno sa svim troškovima pristojbi.
Obračun po m3 uklonjene drvene građe.</t>
    </r>
  </si>
  <si>
    <r>
      <t>Otucanje žbuke za potrebe ugradnje spiralne armature (sanacija mjesta na kojima se preklapaju vertikalne sljubnice).</t>
    </r>
    <r>
      <rPr>
        <sz val="11"/>
        <rFont val="Arial Narrow"/>
        <family val="2"/>
        <charset val="238"/>
      </rPr>
      <t xml:space="preserve"> Treba provesti uklanjanje izvedene žbuke do cigle na mjestima na kojima je vidljiva pukotina. Po završetku uklanjanja žbuke treba pristupiti uklanjanju morta iz sljubnica među opekama do približno 4 cm dubine koje prolaze kroz pukotinu u visini 4 do 6 redova opeke. Stavka uključuje skupljanje šute, utovar u vreće u dvorištu i ručni transport ispred objekta i čišćenje te prijevoz na deponiju na udaljenost do 20 km, istovar, uključeno sa svim troškovima pristojbi. Obračun po m2. Cijenom treba obuhvatiti kompletan rad. </t>
    </r>
  </si>
  <si>
    <r>
      <rPr>
        <b/>
        <sz val="11"/>
        <rFont val="Arial Narrow"/>
        <family val="2"/>
        <charset val="238"/>
      </rPr>
      <t>Žbukanje zidova koji se ojačavaju FRCM sustavom</t>
    </r>
    <r>
      <rPr>
        <sz val="11"/>
        <rFont val="Arial Narrow"/>
        <family val="2"/>
        <charset val="238"/>
      </rPr>
      <t xml:space="preserve"> bezcementnom žbukom, klasificirana kao GP mort u kategoriji CS II na osnovi norme EN 998-1 (ili jednakovrijedna norma),  zaglađene završne obrade debljine 3-4,5 cm. Žbuka se nanosi na vanjsku stranu zida gdje je površina otprašena i oprana. Žbuku izvesti prema slijedećim fazama: površinu zida ručno oprati vodom, na navlaženu površinu zida nanijeti rijetki vapneni mort-špric. Na tako pripremljenu podlogu nanijeti osnovni sloj grube vapnene žbuke debljine 2-2,5 cm. Kada se osnovni sloj potpuno osuši i potom obilno navlaži nanosi se završni sloj fine vapnene žbuke debljine 1-1,5 cm, veličine agregata do 2,0 mm. Završni sloj fino zagladiti. Za kvalitetu žbuke izvoditelj je dužan pribaviti stručni nalaz i mišljenje ovlaštene ustanove za ispitivanje kvalitete žbuke, što je obuhvaćeno jediničnom cijenom ove stavke. </t>
    </r>
  </si>
  <si>
    <r>
      <rPr>
        <b/>
        <sz val="11"/>
        <rFont val="Arial Narrow"/>
        <family val="2"/>
        <charset val="238"/>
      </rPr>
      <t>Žbukanje svoda koji se ojačava FRCM sustavom</t>
    </r>
    <r>
      <rPr>
        <sz val="11"/>
        <rFont val="Arial Narrow"/>
        <family val="2"/>
        <charset val="238"/>
      </rPr>
      <t xml:space="preserve"> bezcementnom žbukom, klasificirana kao GP mort u kategoriji CS II na osnovi norme EN 998-1 (ili jednakovrijedna norma),  zaglađene završne obrade debljine 3-4,5 cm. Žbuka se nanosi na vanjsku stranu zida gdje je površina otprašena i oprana. Žbuku izvesti prema slijedećim fazama: površinu zida ručno oprati vodom, na navlaženu površinu zida nanijeti rijetki vapneni mort-špric. Na tako pripremljenu podlogu nanijeti osnovni sloj grube vapnene žbuke debljine 2-2,5 cm. Kada se osnovni sloj potpuno osuši i potom obilno navlaži nanosi se završni sloj fine vapnene žbuke debljine 1-1,5 cm, veličine agregata do 2,0 mm. Završni sloj fino zagladiti. Za kvalitetu žbuke izvoditelj je dužan pribaviti stručni nalaz i mišljenje ovlaštene ustanove za ispitivanje kvalitete žbuke, što je obuhvaćeno jediničnom cijenom ove stavke. </t>
    </r>
  </si>
  <si>
    <r>
      <rPr>
        <b/>
        <sz val="11"/>
        <rFont val="Arial Narrow"/>
        <family val="2"/>
        <charset val="238"/>
      </rPr>
      <t>Ugradnja užadi od staklenih vlakana na zidove ojačane FRCM sustavom.</t>
    </r>
    <r>
      <rPr>
        <sz val="11"/>
        <rFont val="Arial Narrow"/>
        <family val="2"/>
        <charset val="238"/>
      </rPr>
      <t xml:space="preserve">
Nabava i ugradnja FRP (Fibre Reinforced Plastic) užadi promjera 10 mm (4 kom /m2) od staklenih vlakna za sidrenje mreže za ojačanje u prethodno pripremljene rupe promjera 14 mm dubine 30 cm. Užad mora biti najmanje duljine od 50 cm, od čega se 25 cm sidri u konstrukciju i priprema impregnacijskom smolom i posipava kvarcnim pijeskom. Užad se sidri epoksidnim mortom, kemijskim sredstvom za sidrenje ili epoksidnom smolom prema sustavu proizvođača u prethodno izbušenu, ispuhanu i temeljnim premazom tretiranu rupu. Ostatak užadi od 25 cm se ravnomjerno raširi po površini te impregnira i ljepi za površinu ojačanu s mrežom od staklenih vlakana. Obračun po m ugrađene užadi. </t>
    </r>
  </si>
  <si>
    <r>
      <rPr>
        <b/>
        <sz val="11"/>
        <rFont val="Arial Narrow"/>
        <family val="2"/>
        <charset val="238"/>
      </rPr>
      <t>Ručno čišćenje svodova na koje se ugrađuje FRCM sustav</t>
    </r>
    <r>
      <rPr>
        <sz val="11"/>
        <rFont val="Arial Narrow"/>
        <family val="2"/>
        <charset val="238"/>
      </rPr>
      <t>, kako bi se odstranila prašina, cementna skramica, ulje, masnoće, nepoznate tvari, hrđa, slabo prionljivi i svi kontaminirani dijelovi konstrukcije nastali uslijed djelovanja raznih vrsta opterećenja (mehaničkih, termičkih, kemijskih, potresnih...).U cijenu uključiti ručno čišćenje sljubnica između cigli i pranje cijele površine sa vodom. Taj postupak mora se izvoditi dok se ne dobije čista, čvrsta i zdrava podloga. Navedene metode samo su općeniti prikaz pravilnog i odgovarajućeg postupka kojeg treba slijediti kod pripreme podloge. Cijena uključuje pokretnu skelu za izvođenje, kompletan rad i materijal.</t>
    </r>
  </si>
  <si>
    <r>
      <rPr>
        <b/>
        <sz val="11"/>
        <rFont val="Arial Narrow"/>
        <family val="2"/>
        <charset val="238"/>
      </rPr>
      <t xml:space="preserve">Lokalno povezivanje međukatne konstrukcije zvonika i zidova zvonika.                      
</t>
    </r>
    <r>
      <rPr>
        <sz val="11"/>
        <rFont val="Arial Narrow"/>
        <family val="2"/>
        <charset val="238"/>
      </rPr>
      <t>Za povezivanje podaskanog poda sa zidovima zvonika koriste se plosni čelični profili (kao trake za gromobrane presjeka 30x6mm). 
Zabatni zidovi se povežu tako što se trake učvrste za grede i daščani podgled dok se kraj savije pod kutom od 45 i max 25 cm utori u izbušenu rupu u zidu koja se zatim ispunjava smjesom za injektiranje.
Obračun po m. Cijenom treba obuhvatiti kompletan rad i materijal.</t>
    </r>
  </si>
  <si>
    <r>
      <t xml:space="preserve">Zamjena dotrajalih i oštećenih drvenih elemenata krovišta </t>
    </r>
    <r>
      <rPr>
        <sz val="11"/>
        <rFont val="Arial Narrow"/>
        <family val="2"/>
        <charset val="238"/>
      </rPr>
      <t xml:space="preserve">novima te njihovo povezivanje s postojećom konstrukcijom krovišta. Materijal, dimenzije, boja i ton prema originalu.  
Obračun po m3. Cijenom treba obuhvatiti kompletan rad i materijal. </t>
    </r>
  </si>
  <si>
    <t>Radnje na demontaži mobilnih dijelova, omatanje istih zaštitom protiv prašine (zaštitna folija ili geotekstil), deponiranje mobilnih elemenata unutar gabarita oltara i propovjedaonice. Zaštita oltara, mobilnih dijelova i propovjedaonice daščanom konstrukcijom i oplatom uključujući zaštitu od prašine (zaštitna folija i geotekstil)
Stavka uključuje kompletan rad. Obračun po m2.</t>
  </si>
  <si>
    <r>
      <rPr>
        <b/>
        <sz val="11"/>
        <rFont val="Arial Narrow"/>
        <family val="2"/>
        <charset val="238"/>
      </rPr>
      <t xml:space="preserve">Sanacija sljubnica zidova koji se ojačavaju FRCM sustavom, </t>
    </r>
    <r>
      <rPr>
        <sz val="11"/>
        <rFont val="Arial Narrow"/>
        <family val="2"/>
        <charset val="238"/>
      </rPr>
      <t>bezcementnim mortom, klasificiran kao G prema normi EN 998-2 (ili jednakovrijedna norma, klasa M5, tlačne čvrstoće &gt; 5 N/mm. Nevezane i trošne sljubnice treba ukloniti u dubini 3 do 4 cm. Na mjestima uklonjenoga postojećeg morta vrši se ugradnja morta za zapunjavanje sljubnica. Mort se nanosi između elemenata ziđa lopaticom, lagano pritiskujući kako bi se poboljšala prionjivost. Višak morta treba ukloniti odmah nakon ugradnje te, ako treba, očistiti sljubnice vlažnom spužvom ili četkom. Obračun po m2.</t>
    </r>
  </si>
  <si>
    <r>
      <rPr>
        <b/>
        <sz val="11"/>
        <rFont val="Arial Narrow"/>
        <family val="2"/>
        <charset val="238"/>
      </rPr>
      <t xml:space="preserve">Sanacija sljubnica svoda koji se ojačava FRCM sustavom </t>
    </r>
    <r>
      <rPr>
        <sz val="11"/>
        <rFont val="Arial Narrow"/>
        <family val="2"/>
        <charset val="238"/>
      </rPr>
      <t>bezcementnim mortom, klasificiran kao G prema normi EN 998-2 (ili jednakovrijedna norma, klasa M5, tlačne čvrstoće &gt; 5 N/mm. Nevezane i trošne sljubnice treba ukloniti u dubini 3 do 4 cm. Na mjestima uklonjenoga postojećeg morta vrši se ugradnja morta za zapunjavanje sljubnica. Mort se nanosi između elemenata ziđa lopaticom, lagano pritiskujući kako bi se poboljšala prionjivost. Višak morta treba ukloniti odmah nakon ugradnje te, ako treba, očistiti sljubnice vlažnom spužvom ili četkom. Obračun po m2 tlocrtne površine svoda.</t>
    </r>
  </si>
  <si>
    <r>
      <rPr>
        <b/>
        <sz val="11"/>
        <rFont val="Arial Narrow"/>
        <family val="2"/>
        <charset val="238"/>
      </rPr>
      <t xml:space="preserve">Ugradnja FRCM sustava na površinu svoda,  </t>
    </r>
    <r>
      <rPr>
        <sz val="11"/>
        <rFont val="Arial Narrow"/>
        <family val="2"/>
        <charset val="238"/>
      </rPr>
      <t>prema grafičkim prilozima</t>
    </r>
    <r>
      <rPr>
        <b/>
        <sz val="11"/>
        <rFont val="Arial Narrow"/>
        <family val="2"/>
        <charset val="238"/>
      </rPr>
      <t>.</t>
    </r>
    <r>
      <rPr>
        <sz val="11"/>
        <rFont val="Arial Narrow"/>
        <family val="2"/>
        <charset val="238"/>
      </rPr>
      <t xml:space="preserve">
Nabava i ugradnja sustava ojačanja s mrežom od alkalnootpornih, predimpregniranih staklenih vlakana, za strukturno ojačanje konstrukcija od kamena, opeke, tufa i kombiniranih materijala, težine 225g/m2, vlačne čvrstoće 45 kN/m i 3% produljenju pri lomu. Prvo se nanosi sloj bescementnog morta ( tlačne čvrstoće &gt;15MPa prema EN1015-11, modula elastičnosti 8 GPa, prionjivosti na podlogu &gt; 0,8 MPa premaEN1015-12) u debljini od 4 mm u kojeg se utiskuje mreža dok je mort još svjež. Mreža se na mjestu spojeva mora preklapati najmanje 25 cm u uzdužnom smjeru i najmanje 10 cm u poprečnom smjeru. Nakon postavljanja mreže nanosi se još jedan sloj morta u debljini od 3 mm. Obračun je po m2. Cijena uključuje pokretnu skelu za izvođenje, kompletan rad i materijal. Cijena uključuje pokretnu skelu za izvođenje, kompletan rad i materijal.</t>
    </r>
  </si>
  <si>
    <t>Jedinična cijena [€]</t>
  </si>
  <si>
    <t>Ukupna cijena bez PDV-a [€]</t>
  </si>
  <si>
    <t>Dubina šlicanja 50 cm. Obračun se vrši po m' izrezanog zida.</t>
  </si>
  <si>
    <r>
      <rPr>
        <b/>
        <sz val="11"/>
        <rFont val="Arial Narrow"/>
        <family val="2"/>
        <charset val="238"/>
      </rPr>
      <t xml:space="preserve">Rezanje / ušlicavanje zidova zvonika u svrhu ugradnje AB serklaža. </t>
    </r>
    <r>
      <rPr>
        <sz val="11"/>
        <rFont val="Arial Narrow"/>
        <family val="2"/>
        <charset val="238"/>
      </rPr>
      <t xml:space="preserve">Zidovi se režu na mjestima ugradnje vertikalnih serklaža na ''šmorc'' (nazubljeni završetak ziđa), koji se šlicaju 50 cm u dubinu zida. Rezanje se u osnovi provodi strojno i zatim se nazubljenost ziđa postiže ručnim alatima. Cijenom treba obuhvatiti kompletan rad, materijal i pokretnu skelu. Stavkom je obuhvaćeno čišćenje od svih ostataka materijala do pripreme za izvedbu sanacijskih radova konstrukcije. Stavka uključuje skupljanje šute, utovar u vreće u dvorištu i ručni transport ispred objekta i čišćenje te prijevoz na deponiju na udaljenost do 20 km, istovar, uključeno sa svim troškovima pristojbi. Obračun po m2. Cijenom treba obuhvatiti kompletan rad. </t>
    </r>
  </si>
  <si>
    <r>
      <rPr>
        <b/>
        <sz val="11"/>
        <rFont val="Arial Narrow"/>
        <family val="2"/>
        <charset val="238"/>
      </rPr>
      <t xml:space="preserve">Rezanje / ušlicavanje zidova zvonika u svrhu ugradnje AB serklaža. </t>
    </r>
    <r>
      <rPr>
        <sz val="11"/>
        <rFont val="Arial Narrow"/>
        <family val="2"/>
        <charset val="238"/>
      </rPr>
      <t xml:space="preserve">Zidovi se režu na mjestima ugradnje horizontalnih serklaža na ''šmorc'' (nazubljeni završetak ziđa), koji se šlicaju 50 cm u dubinu zida. Rezanje se u osnovi provodi strojno i zatim se nazubljenost ziđa postiže ručnim alatima. Cijenom treba obuhvatiti kompletan rad, materijal i pokretnu skelu. Stavkom je obuhvaćeno čišćenje od svih ostataka materijala do pripreme za izvedbu sanacijskih radova konstrukcije. Stavka uključuje skupljanje šute, utovar u vreće u dvorištu i ručni transport ispred objekta i čišćenje te prijevoz na deponiju na udaljenost do 20 km, istovar, uključeno sa svim troškovima pristojbi. Obračun po m2. Cijenom treba obuhvatiti kompletan rad. </t>
    </r>
  </si>
  <si>
    <r>
      <rPr>
        <b/>
        <sz val="11"/>
        <rFont val="Arial Narrow"/>
        <family val="2"/>
        <charset val="238"/>
      </rPr>
      <t xml:space="preserve">Zapunjavanje ziđa injektiranjem. </t>
    </r>
    <r>
      <rPr>
        <sz val="11"/>
        <rFont val="Arial Narrow"/>
        <family val="2"/>
      </rPr>
      <t>Nakon provedene ugradnje spiralne armature, kako bi se dodatno konsolidirao zid od eventualnih mikro-pukotina koje su se dogodile u ziđu zbog izvanrednoga događaja, treba injektiranjem zapuniti unutrašnjost ziđa na mjestima nastanka pukotina. Postupak se provodi bušenjem rupa za injektore u sljubnice oko pukotine i spiralnoga ankera, zatim slijedi ispuhivanje izbušenih rupa zrakom i ispiranje vodom. Po izvršenoj pripremi bušenjem postavljaju se injektori te se injektira cementna smjesa. Ojačanje ziđa metodom niskotlačnoga injektiranja vrši se smjesom na bazi cementnoga morta. Predviđena je smjesa klasa morta M10-20. Obračun je po m2 injektiranoga ziđa. U cijenu treba uračunati sav rad, materijal, alate i strojeve potrebne za potpuno dovršenje stavke. Obračun je po m’ injektirane pukotine.</t>
    </r>
  </si>
  <si>
    <r>
      <t xml:space="preserve">Dobava, ugradnja i postava drvenih  daski debljine 2x24 mm. </t>
    </r>
    <r>
      <rPr>
        <sz val="11"/>
        <rFont val="Arial Narrow"/>
        <family val="2"/>
        <charset val="238"/>
      </rPr>
      <t>Dvostruko križno postavljanje s donje strane međukatne konstrukcije zvonika</t>
    </r>
    <r>
      <rPr>
        <b/>
        <sz val="11"/>
        <rFont val="Arial Narrow"/>
        <family val="2"/>
        <charset val="238"/>
      </rPr>
      <t xml:space="preserve">. 
</t>
    </r>
    <r>
      <rPr>
        <sz val="11"/>
        <rFont val="Arial Narrow"/>
        <family val="2"/>
        <charset val="238"/>
      </rPr>
      <t>Obračun po m2. Cijena obuhvaća kompletan rad i materijal.</t>
    </r>
  </si>
  <si>
    <r>
      <t xml:space="preserve">Nabava, izrada i montaža čeličnih zatega  za povezivanje zidova crkve. </t>
    </r>
    <r>
      <rPr>
        <sz val="11"/>
        <rFont val="Arial Narrow"/>
        <family val="2"/>
        <charset val="238"/>
      </rPr>
      <t>Zatege se postavljaju u krovištu (sve prema grafičkim prilozima).  Prije postavljanja sustava potrebno je izbuštiti rupe kroz ziđe kroz koje će se provoditi zatege. Nakon uvlačenja zatega postavljaju se sidrene pločice na predhodno mortom poravnatu površinu te zatege pritežu  postavljanjem podložnih pločica i matica. Područje ležišta zatega se naknadno injektira. Zatege su od čelika fi25mm. svi čelični dijelovi moraju biti zaštićeni od korozije. U stavku je potrebno uključiti kompletan rad, alat i materijal potreban za potpuno dovršenje. Obračun po m'.</t>
    </r>
  </si>
  <si>
    <r>
      <t xml:space="preserve">Nanošenje silikatne impregnacijske smjese na zidove. </t>
    </r>
    <r>
      <rPr>
        <sz val="11"/>
        <rFont val="Arial Narrow"/>
        <family val="2"/>
      </rPr>
      <t xml:space="preserve">Impregnacijsku smjesu potrebno je nanjeti nakon osušenu žbuku. Služi kao priprema podloge za radove gletanja i farbanja.  Obračun po m2. Cijenom treba obuhvatiti kompletan rad i materijal. </t>
    </r>
  </si>
  <si>
    <r>
      <t xml:space="preserve">Dvokratno gletanje zidova. </t>
    </r>
    <r>
      <rPr>
        <sz val="11"/>
        <rFont val="Arial Narrow"/>
        <family val="2"/>
      </rPr>
      <t>odgovarajućim kitom uključujuće sve potrebne prethodne radnje i pripreme podloge. Glet masu potrebno je nanijeti na prethodni impregniranu i osušenu površinu. Obračun po m2. Cijenom treba obuhvatiti kompletan rad i materijal.</t>
    </r>
  </si>
  <si>
    <r>
      <t xml:space="preserve">Završno bojanje zidova. </t>
    </r>
    <r>
      <rPr>
        <sz val="11"/>
        <rFont val="Arial Narrow"/>
        <family val="2"/>
      </rPr>
      <t>Bojanje crkve bojom na bazi vapna prema odabiru konzervatora. Boja mora biti vodonepropusna i paropropusna u dva sloja. Bojanje izvesti u skladu sa zahtjevima proizvođača boje. Jediničnom cijenom obuhvatiti:
- dubinsku impregnaciju odgovarajućim sredstvom,
- bojanje u dva sloja.
Boju i ton određuje Konzervatorski odjel. Obračun po m2.</t>
    </r>
  </si>
  <si>
    <r>
      <t xml:space="preserve">Otucanje i uklanjanje žbuke oko pukotina i na mjestima nevezane žbuke </t>
    </r>
    <r>
      <rPr>
        <sz val="11"/>
        <rFont val="Arial Narrow"/>
        <family val="2"/>
        <charset val="238"/>
      </rPr>
      <t xml:space="preserve">sa skidanjem morta iz sljubnica 2-3 cm (sljubnice/fuge se čiste/produbljuju pažljivo bez razaranja bočnih stijenki opeke i kamena). Stavka uključuje skupljanje šute, utovar u vreće u dvorištu i ručni transport ispred objekta i čišćenje te prijevoz na deponiju na udaljenost do 20 km, istovar, uključeno sa svim troškovima pristojbi. Obračun po m2. Cijenom treba obuhvatiti kompletan rad. </t>
    </r>
  </si>
  <si>
    <t>UKUPNO (s PDV-om)</t>
  </si>
  <si>
    <r>
      <rPr>
        <b/>
        <sz val="11"/>
        <rFont val="Arial Narrow"/>
        <family val="2"/>
        <charset val="238"/>
      </rPr>
      <t>Ugradnja užadi od staklenih vlakana na svodove ojačane FRCM sustavom.</t>
    </r>
    <r>
      <rPr>
        <sz val="11"/>
        <rFont val="Arial Narrow"/>
        <family val="2"/>
        <charset val="238"/>
      </rPr>
      <t xml:space="preserve">
Nabava i ugradnja FRP (Fibre Reinforced Plastic) užadi promjera 10 mm (4 kom /m2) od staklenih vlakna za sidrenje mreže za ojačanje u prethodno pripremljene rupe promjera 14 mm dubine 30 cm. Užad mora biti najmanje duljine od 50 cm, od čega se 25 cm sidri u konstrukciju i priprema impregnacijskom smolom i posipava kvarcnim pijeskom. Užad se sidri epoksidnim mortom, kemijskim sredstvom za sidrenje ili epoksidnom smolom prema sustavu proizvođača u prethodno izbušenu, ispuhanu i temeljnim premazom tretiranu rupu. Ostatak užadi od 25 cm se ravnomjerno raširi po površini te impregnira i ljepi za površinu ojačanu s mrežom od staklenih vlakana. Obračun po kom ugrađene užadi. </t>
    </r>
  </si>
  <si>
    <r>
      <rPr>
        <b/>
        <sz val="11"/>
        <rFont val="Arial Narrow"/>
        <family val="2"/>
        <charset val="238"/>
      </rPr>
      <t xml:space="preserve">Injektiranje pukotina u svodovima.
</t>
    </r>
    <r>
      <rPr>
        <sz val="11"/>
        <rFont val="Arial Narrow"/>
        <family val="2"/>
        <charset val="238"/>
      </rPr>
      <t>Stavka uključuje čišćenje i spunjavanje pukotine. Bušenje rupa i ugradnja pvc cjevčica ϕ12 mm. Cjevčice se brtve mortom (minimalne karakteristike morta: tlačna čvrstoća M5, posmična čvrstoća 0,15MPa) kao i pukotina s gornje strane svoda. Postuopak injektiranja: Niskotlačno injektiranje do 2 bara. U pužnu pumpu se uljeva injekcijska smjesa tip (minimalne karakteristike smjese: tlačna čvrstoća 15MPa prema EN196-1) Injekcijska smjesa se postepeno ugrađuje putem injektora od niže kote prema višoj kako bi ispunila sve šupljine u svodu. Po završetku injektiranja injektorske cjevčice se uklanjaju i rupe se brtve brzoveznom mortom minimalne tlačne čvrstoće 20 MPa nakon 7 dana. Prije sanacije svoda potrebno je konsolidirati te stabilizirati žbuku svodova s oslikom. Obračun po m'.</t>
    </r>
  </si>
  <si>
    <r>
      <rPr>
        <b/>
        <sz val="11"/>
        <rFont val="Arial Narrow"/>
        <family val="2"/>
        <charset val="238"/>
      </rPr>
      <t xml:space="preserve">Injektiranje pukotina u zidovima.
</t>
    </r>
    <r>
      <rPr>
        <sz val="11"/>
        <rFont val="Arial Narrow"/>
        <family val="2"/>
        <charset val="238"/>
      </rPr>
      <t>Stavka uključuje čišćenje i spunjavanje pukotine. Bušenje rupa i ugradnja pvc cjevčica ϕ12 mm. Cjevčice se brtve mortom (minimalne karakteristike morta: tlačna čvrstoća M5, posmična čvrstoća 0,15MPa) kao i pukotina s obje strane zida. Postuopak injektiranja: Niskotlačno injektiranje do 2 bara. U pužnu pumpu se uljeva injekcijska smjesa tip (minimalne karakteristike smjese: tlačna čvrstoća 15MPa prema EN196-1) Injekcijska smjesa se postepeno ugrađuje putem injektora od niže kote prema višoj kako bi ispunila sve šupljine u zidu. Po završetku injektiranja injektorske cjevčice se uklanjaju i rupe se brtve brzoveznom mortom minimalne tlačne čvrstoće 20 MPa nakon 7 dana. Obračun po m'.</t>
    </r>
  </si>
  <si>
    <r>
      <rPr>
        <b/>
        <sz val="11"/>
        <rFont val="Arial Narrow"/>
        <family val="2"/>
        <charset val="238"/>
      </rPr>
      <t>Zidanje na mjestu ugrađivanja vertikalnih serklaža na zvoniku.</t>
    </r>
    <r>
      <rPr>
        <sz val="11"/>
        <rFont val="Arial Narrow"/>
        <family val="2"/>
        <charset val="238"/>
      </rPr>
      <t xml:space="preserve"> Zida se punim blokovima od porastog betona debljine 10 cm, marke 3,00/0,45, kvalitete proizvoda I.razreda zidnoh elemenata i tankoslojnim mortom minimalne marke M10 kvalitete morta tipa B. Prvi red blokova potrebno je postaviti na idealno ravan u oba smjera sloj cemetnog morta 1:2 debljine 2-5cm ovisno o točnosti izvedene  podloge. Sve ostale horizontalne i vertikalne sljubnice (fuge) potrebno je ispuniti po cijeloj površini  tankoslojnim mortom max. debljine 3mm. Prilikom zidanja nije dozvoljeno preklapanje vertikalnih sljubnica. Min. razmak između vertikalnih sljubnica dva susjedna reda smije biti 10cm. Povezivanje dimnjaka sa podložnom pločom potrebno je izvesti mehaničkim veznim sredstvima - ankerima. Ankeriranje se vrši  sidrima Ø8/15 cm. Horizontalnu fugu između zida i stropa, debljine 2-3 cm, potrebno je popuniti vatrootpornom pjenom. Obračun po m3.                                                                                                            </t>
    </r>
  </si>
  <si>
    <r>
      <rPr>
        <b/>
        <sz val="11"/>
        <rFont val="Arial Narrow"/>
        <family val="2"/>
        <charset val="238"/>
      </rPr>
      <t xml:space="preserve">Ugradnja FRCM sustava na nosive  zidove,   </t>
    </r>
    <r>
      <rPr>
        <sz val="11"/>
        <rFont val="Arial Narrow"/>
        <family val="2"/>
        <charset val="238"/>
      </rPr>
      <t>prema grafičkim prilozima</t>
    </r>
    <r>
      <rPr>
        <b/>
        <sz val="11"/>
        <rFont val="Arial Narrow"/>
        <family val="2"/>
        <charset val="238"/>
      </rPr>
      <t>.</t>
    </r>
    <r>
      <rPr>
        <sz val="11"/>
        <rFont val="Arial Narrow"/>
        <family val="2"/>
        <charset val="238"/>
      </rPr>
      <t xml:space="preserve">
Nabava i ugradnja sustava ojačanja s mrežom od alkalnootpornih, predimpregniranih staklenih vlakana, za strukturno ojačanje konstrukcija od kamena, opeke, tufa i kombiniranih materijala, težine 225g/m2, vlačne čvrstoće 45 kN/m i 3% produljenju pri lomu. Prvo se nanosi sloj bescementnog morta ( tlačne čvrstoće &gt;15MPa prema EN1015-11, modula elastičnosti 8 GPa, prionjivosti na podlogu &gt; 0,8 MPa premaEN1015-12) u debljini od 4 mm u kojeg se utiskuje mreža dok je mort još svjež. Mreža se na mjestu spojeva mora preklapati najmanje 25 cm u uzdužnom smjeru i najmanje 10 cm u poprečnom smjeru. Nakon postavljanja mreže nanosi se još jedan sloj morta u debljini od 3 mm. Obračun je po m2 zida. Cijena uključuje pokretnu skelu za izvođenje, kompletan rad i materijal. </t>
    </r>
  </si>
  <si>
    <t>Izvođač treba ispuniti sve količine i cijene za sva poglavlja radova opisanih troškovnikom.</t>
  </si>
  <si>
    <t>Prije izvođenja radova treba provjeriti kvalitetu svih materijala koji se ugrađuju i izvesti radove u skladu s detaljima izvedbe i opisom iz troškovnika. Prije izvođenja treba obvezno izvršiti izmjeru na licu mjesta. Eventualne promjene u detaljima ili materijalu treba izvođač dogovoriti s projektantom ili nadležnim nadzornim inženjerom.</t>
  </si>
  <si>
    <t>Zabranjena je upotreba materijala (osnovnog ili pomoćnog) koji nije predviđen opisom, nacrtima i detaljima, te odgovarajućim normama ili tehničkim uvjetima za izvođenje istih. Ukoliko izvođač ipak izvede radove na neodgovarajući način ili od neodgovarajućih materijala, dužan je o tome upozoriti nadzornog inženjera i dogovorno riješiti, te zapisnički ustanoviti kvalitetu izvođenja radova.</t>
  </si>
  <si>
    <t>Ukoliko prije početka izvođenja radova izvođač ustanovi da je došlo do promjene uvjeta za izvođenje radova, dužan je o tome upozoriti nadzornog inženjera i dogovorno riješiti, te zapisnički ustanoviti kvalitetu izvođenja radova.</t>
  </si>
  <si>
    <t xml:space="preserve">Prilikom izvođenja radova, izvođač treba zaštiti sve susjedne plohe, dijelove konstrukcije i prethodno izvedene radove na prikladan način, a u skladu s pravilima, tako da ne dođe do njihovog oštećenja. </t>
  </si>
  <si>
    <t>Tijekom radova i po njihovom završetku, izvođač je dužan čistiti radni prostor.</t>
  </si>
  <si>
    <t>B</t>
  </si>
  <si>
    <t>RESTAURATORSKI RADOVI</t>
  </si>
  <si>
    <t>UKUPNO (bez PDV-a):</t>
  </si>
  <si>
    <t>UKUPNO (s PDV-om):</t>
  </si>
  <si>
    <t>UKUPNO (s pdv-om)</t>
  </si>
  <si>
    <t>REKAPITULACIJA - UKUPNO</t>
  </si>
  <si>
    <t>UKUPNO (S PDV-OM)</t>
  </si>
  <si>
    <t>TROŠKOVNIK GRAĐEVINSKO-OBRTNIČKIH I RESTAURATORSKIH RADOVA</t>
  </si>
  <si>
    <t>INFO-G d.o.o.
Svetice 36, 10 000 Zagreb
OIB: 17371898479</t>
  </si>
  <si>
    <t>Zagreb, listopad 2024. (dopuna rujan 2025.)</t>
  </si>
  <si>
    <t>Trg kralja Tomislava / Marijanska ulica 33, 48 327 Molve
k.č. 1/1, k.o. Molve</t>
  </si>
  <si>
    <t>OPĆI UVJETI UZ TROŠKOVNIK GRAĐEVINSKO-OBRTNIČKIH I RESTAURATORNIH  RADOVA</t>
  </si>
  <si>
    <t>Pod stavkom materijal podrazumijeva se dobavna cijena materijala, to jest cijena glavnih i pomoćnih materijala potrebnog za ugradnju do kompletne gotovosti. U tu cijenu potrebno je uključiti i cijenu prijevoza bez obzira na vrstu prijevoznog sredstva, udaljenost, te eventualne potrebne utovare, istovare i prijenose do skladišta i do mjesta ugradbe. U cijeni materijala je i cijena čuvanja, zaštite i skladištenja materijala do ugradnje. Prema Zakonu o gradnji (NN 153/13, 20/17, 39/19, 125/19, 145/24) potrebno je uzimanje uzoraka - probnih kocki - za beton, te ugradnja samo onih materijala koji imaju važeće ateste. Svu dokumentaciju o dokazu kvalitete materijala prikuplja izvođač radova i po završetku predaje Investitoru.</t>
  </si>
  <si>
    <t>d) sva ispitivanja materijala bilo na gradilištu bilo u laboratorijima, ishodovanje atesta,</t>
  </si>
  <si>
    <t>OSIGURANJE OBJEKTA I GRADILIŠTA TIJEKOM IZVOĐENJA RADOVA</t>
  </si>
  <si>
    <t>Izvođač je dužan o svom trošku osigurati gradilište i objekt od štetnog utjecaja vremenskih nepogoda i svih mogućih drugih oštećenja za vrijeme trajanja izvođenja. Svaka šteta koja bi bila prouzročena na građevini, vozilima, susjednim građevinama, okolišu ili prolaznicima tijekom izvođenja radova, a nepažnjom Izvođača, pada na teret Izvođača radova koji ju je dužan otkloniti, tj. nadoknaditi štetu u roku kojeg će utvrditi sa Investitorom.</t>
  </si>
  <si>
    <t>Uređenje i organizacija gradilišta, organizacija i postavljanje radnih prostora, skladišta, površine za privremeno odlaganje srušenog materijala , montažni WC, natpisi, dobava, postavljanje i korištenje naprava za vertikalni i horizontalni transport ljudi, materijala i alata, upozorenja te odvozi smeća.  Uključivo naknade za potrebno zauzimanje javne gradske  površine za organizaciju gradilišta. Stavka uključuje izradu vodovodnog i  elektroenergetskog priključka iz  zgrade a u dogovoru sa predstavnikom investitora. U cijenu uključiti i izradu plana gradilišta. Troškove potrošnje struje i vode snosi investitor.</t>
  </si>
  <si>
    <t>Cijene ponuđene troškovnikom uključuju sve građevinske strojeve, radnike, kontrolu kvalitete, materijala i rada (sve ateste), montažu, osiguranje, dobit, poreze i davanja, te potrebne radnje, troškove organizacije i mjere koje nalažu Zakon o prostornom uređenju i gradnji, Zakon o zaštiti na radu i Zakon o zaštiti od požara, zajedno sa svim rizicima, odgovornostima i obvezama navedenim ili nagovještenim ugovorom.</t>
  </si>
  <si>
    <t>Izvođač radova odgovara za kvalitetu izvedenih radova i ugrađenih materijala. Svi radovi moraju biti izvedeni u skladu s propisima, tehničkim uvjetima i pravilima struke. Kvaliteta ugrađenog materijala utvrđuje se ispitivanjem od za to ovlaštene institucije, kao i važećim atestima. Po primopredaji građevine svi atesti se predaju investitoru na korištenje, kao i projekti izvedenog stanja, koji čine arhivsku dokumentaciju zgrade, i ujedno su dokumenti za ishođenje uporabne dozvole.  Za izvedene radove, svoje i svojih kooperanata, investitoru odgovara isključivo izvođač, kao nositelj svih ugovorenih radova.</t>
  </si>
  <si>
    <t>Zahtijevani nivo kvalitete obrade površina svih unutarnjih i vanjskih zidova je Q3 i Q4 (pripremljeno za završno unutarnje ličenje, odnosno završni fasadni sloj).</t>
  </si>
  <si>
    <t>ČIŠĆENJE OBJEKTA</t>
  </si>
  <si>
    <t>Izvođač je dužan kontinuirano tijekom izvedbe radova čistiti gradilište i građevinu, te nakon izvedbe svih ugovorenih radova i prije primopredaje objekta investitoru sve fino očistiti, te otpadni materijal odvesti na gradski deponij.</t>
  </si>
  <si>
    <t>ATESTI ZA IZVEDENE RADOVE</t>
  </si>
  <si>
    <t>Izvođač je dužan posjedovati ili ishodovati sve zakonom i troškovnikom predviđene ateste za sve ugrađene materijale i izvedene radove, a u svemu prema Zakonu o gradnji (NN 153/13, 20/17, 39/19, 125/19, 145/24),  Zakonu o zaštiti od požara (NN 92/10, 114/22) te Zakona o zaštiti na radu (NN 71/14, 118/14, 154/14, 94/18, 96/18). Izvođač je dužan sve ateste dostavljati investitoru tijekom izvođenja.</t>
  </si>
  <si>
    <t>U troškovniku je opisan način izvođenja pojedinih radova. Izvođenje onih radova koji nisu posebno opisani troškovnikom, treba biti u skladu s važećim normama i standardima, običajima, pravilima građenja i uzancama. Za sve tako izvedene radove izvođač nema prava na dodatnu odštetu ili promjenu jedinične cijene izražene u ponudi, osim ako to nije specificirano u posebnoj ponudi za predmetne radove, koja je ovjerena od investitora ili od nadzornog inženjera.</t>
  </si>
  <si>
    <t>Ako tijekom izvođenja radova dođe do potrebe izvršenja više radnji, naknadnih i nepredviđenih radova oni će se izvesti na temelju upisa nadzornog inženjera u građevinski dnevnik, ali uz prethodno odobrenje ovlaštenog predstavnika investitora. Više radnje i manje radnje po ugovorenim stavkama troškovnika obračunavati će se po istim cijenama bez obzira na veličinu odstupanja u odnosu na količinu iz ugovornog troškovnika. Cijena za naknadne i nepredviđene radove utvrditi će se na temelju:
- trošak rada i materijala po prosječnim normama u graditeljstvu,
- cijena materijala prema prosječnim cijenama na tržištu na dan podnošenja ponude, 
- cijena radne snage prema kalkulativnim brutto satnicama radnika uz faktor radne snage 3.5  (obračunava se isključivo na netto cijenu rada) za izračunavanje posrednih troškova tj manipulativnih troškova za tuđe usluge od 10%,
- troškove opreme, strojeva, te prijevoznih usluga na temelju normativa i važećih cijena.</t>
  </si>
  <si>
    <t>Prilikom izvedbe radova izvođač je dužan pridržavati se odredbi važećih propisa, normativa, standarda i uzanci te sve radove izvesti kvalitetno i solidno. Nekvalitetno izvedeni radovi neće se obračunati sve dok se ne uklone uočeni nedostaci.</t>
  </si>
  <si>
    <t>Izvođač je dužan do primopredaje građevine ukloniti sve građevinskim dnevnikom evidentirane  nedostatke. Sanacija nedostataka pada na teret izvoditelja. Za nedostatke koji ne ugrožavaju stabilnost konstrukcije, a ne uklone se do konačnog obračuna, investitor ima pravo ugovoriti sa drugim izvoditeljem, a pri konačnom obračunu isti odbiti prvom izvoditelju.</t>
  </si>
  <si>
    <t xml:space="preserve">Izvođač je također obavezan izraditi Elaborat o zaštiti na radu na gradilištu, a prema važećem pravilniku o zaštiti na radu, izraditi privremeno prometno rješenje ukoliko je potrebno, izvjesiti tablu s podacima o građevini, Investitoru, Izvođaču, Projektantu i Nadzoru. </t>
  </si>
  <si>
    <t>Troškove zaštite treba izvođač uračunati u jediničnu cijenu. Ukoliko ipak dođe do oštećenja prethodno izvedenih radova za koje je odgovoran izvoditelj ili njegov kooperant, dužan ih je o svom trošku dovesti u stanje prije oštećenja, ili naručiti iste radove kod drugog izvoditelja na svoj teret. Popravak treba izvesti u primarno određenom roku ili dogovorno.</t>
  </si>
  <si>
    <t xml:space="preserve">Sve elemente opreme, namještaja, konstrukcija, koje nisu tipizirane, ili nisu u standardnom programu proizvođača, tj. nemaju popratnu dokumentaciju i ateste, izvođač radova je dužan prije izrade navedenih elemenata izraditi radioničke nacrte, obavezno ih ovjeriti kod nadzornog inženjera i projektanta, a tek potom krenuti u izradu tih elemenata. </t>
  </si>
  <si>
    <t>Izvođač treba kvalitetu ugrađenih materijala i stručnosti radnika dokazati odgovarajućim atestima i uvjerenjima izdanim od strane za to ovlaštene institucije.</t>
  </si>
  <si>
    <t>Izvođač je također dužan ukloniti sve zaštitne i pomoćne konstrukcije u roku koji je predviđen za izvođenje radova i na svoj trošak. Po završetku radova kvalitetu izvedenih radova treba izvoditelj ustanoviti zapisnički s nadležnim nadzornim inženjerom. Ukoliko se ustanovi da su radovi izvedeni nekvalitetno, izvoditelj je dužan iste ponovno izvesti u traženoj kvaliteti ili iste naručiti kod drugog izvoditelja, a sve u roku i na svoj trošak.</t>
  </si>
  <si>
    <t>Trošak materijala
[€]</t>
  </si>
  <si>
    <t>Količina
[h]</t>
  </si>
  <si>
    <t>Trošak rada
[€]</t>
  </si>
  <si>
    <t>Injektiranje oslabljenih dijelova žbukanih slojeva koji su se  odvojili od nosioca, najviše na svodnim poljima. Koristiti smjesu na bazi vapna, (npr.Mape-Antique I-15). Pliće pukotine, također je potrebno proširiti i zapuniti mortom na bazi vapna (Mape-Antique Allettamento). Cca cijena za 50 m²</t>
  </si>
  <si>
    <t>Zaštita zidnog oslika, osobito zidnih slika,  japan papirom, na mjestima koja je potrebno injektirati, i na površinama na kojima se nalaze pukotine. 3 slike, površina uz pukotinu cca 10 m²</t>
  </si>
  <si>
    <t>Žbukanje/ kitanje makro pukotina, površinskih oštećenja i lakuna, 
Cijena je za cca 200 dužnih metara.</t>
  </si>
  <si>
    <t xml:space="preserve">Niveliranje kitanih površina brušenjem i impregnacija. Cijena je za  cca 100 m². </t>
  </si>
  <si>
    <t xml:space="preserve">Podljepljivanje oslabljenih dijelove secco oslika , adekvatnim reverzibilnim ljepilom 
( 6-8 % emulzija K- 9). Podljepljivanje secco oslika na zidnim slikama u slikanim okvirima   ukupno 26 slika treba pregledati. Cijena je za cca 30 m²) </t>
  </si>
  <si>
    <t>Pažljivo uklanjanje površinske  prljavštine: prašine, paučine sa svih zidnih površina. Mehanički,  mekim kistovima. Ako je pigment secco oslika jako pulveriziran, površina se ne čisti. Cca površine 1000 m²</t>
  </si>
  <si>
    <t xml:space="preserve">Konsolidacija pigmenta zidnog oslika ( cca 112 m² ), špricanjem ili premazivanjem oslika preko japan papira, adekvatnim konsolidantom, 6-7 % otopina Paraloida B72 u Toluenu). </t>
  </si>
  <si>
    <t>Podlaganje kitanih površina lokalnim tonom.</t>
  </si>
  <si>
    <t>Reintegracija kitanih površina slikarskim retušom na na zidnim slikama i ostalim kitanim površinama. cca 50 m² odjel</t>
  </si>
  <si>
    <t>Fotodokumentacija izvedenih konzervatorsko restauratorskih radova s izvješćem.</t>
  </si>
  <si>
    <t>Pregled i obilježavanje svih oštećenja na zidnim plohama: lakuna, mikro/makro pukotina  i mjesta na kojima je došlo do odvajanja žbukanog sloja od nosioca. Cca površina za pregled 2000 m² .</t>
  </si>
  <si>
    <t>Proširivanje dubljih pukotina, ručno do opeke u širini oko pukotine s lijeve i desne strane cca 2-5 cm, radi kvalitetnije izvedbe sanacije pukotina.
Vidljivih pukotina je ukupno dužnih metara cca 200 m. Na zidnim slikama se pukotine pažljivo otvaraju s minimalnim oštećenjem secco oslika.</t>
  </si>
  <si>
    <r>
      <t xml:space="preserve">Izvedba AB horizontalnih serklaža. </t>
    </r>
    <r>
      <rPr>
        <sz val="11"/>
        <rFont val="Arial Narrow"/>
        <family val="2"/>
        <charset val="238"/>
      </rPr>
      <t xml:space="preserve">Ova stavka obuhvaća sav potreban materijal i rad za izvedbu AB horizontalnog serklaža širine 40 cm i visine 40 cm. Serklaž se izvodi u prema poziciji u grafičkim prilozima. Armatura: 8Ø20, vilice: Ø12/15cm. Cijenom je obuhvaćena nabava, doprema i ugradnja betona razreda čvrstoće C30/37 uključivo njegu betona prema pravilima struke. Svu potrebnu oplatu i sva potrebna podupiranja oplate betona u periodu od 20 dana treba obuhvatiti cijenom betona.  Ugradnja betona se izvodi u dobro učvršćenoj oplati. Ugrađuje se beton razreda izloženosti XC1 prema zahtijevima norme HRN EN 206-1 ili jednakovrijedno.   </t>
    </r>
  </si>
  <si>
    <r>
      <t xml:space="preserve">Izvedba AB vertikalnih serklaža. </t>
    </r>
    <r>
      <rPr>
        <sz val="11"/>
        <rFont val="Arial Narrow"/>
        <family val="2"/>
        <charset val="238"/>
      </rPr>
      <t xml:space="preserve">Ova stavka obuhvaća sav potreban materijal i rad za izvedbu AB horizontalnog serklaža širine 40 cm i visine 40 cm. Serklaž se izvodi u prema poziciji u grafičkim prilozima. Armatura: 8Ø20, vilice: Ø12/15cm. Cijenom je obuhvaćena nabava, doprema i ugradnja betona razreda čvrstoće C30/37 uključivo njegu betona prema pravilima struke. Svu potrebnu oplatu i sva potrebna podupiranja oplate betona u periodu od 20 dana treba obuhvatiti cijenom betona.  Ugradnja betona se izvodi u dobro učvršćenoj oplati. Ugrađuje se beton razreda izloženosti XC1 prema zahtijevima norme HRN EN 206-1 ili jednakovrijedno.   </t>
    </r>
  </si>
  <si>
    <r>
      <rPr>
        <b/>
        <sz val="11"/>
        <rFont val="Arial Narrow"/>
        <family val="2"/>
        <charset val="238"/>
      </rPr>
      <t>Žbukanje  zidova s manjim oštećenjima reparaturnim mortom</t>
    </r>
    <r>
      <rPr>
        <sz val="11"/>
        <rFont val="Arial Narrow"/>
        <family val="2"/>
        <charset val="238"/>
      </rPr>
      <t>. Ovom stavkom je obuhvaćeno fino žbukanje reparaturnim mortom visoke duktilnosti ojačanim vlaknima, u debljini 2-4 mm. Žbuka se nanosi na oba lica zida gdje je površina otprašena i oprana vodom pod niskim tlakom do 50 bara. Karakteristike morta nakon 28 dana: Tlačna čvrstoća &gt;20MPa prema EN 12190 ili jednakovrijedno, Prionljivost &gt;2MPa prema EN 1542 ili jednakovrijedno. U kalkulaciji cijene stavke uključiti sav rad, materijal, alate i strojeve potrebne za potpuno dovršenje stavke. Obračun po m2.</t>
    </r>
  </si>
  <si>
    <r>
      <t>Tlačna čvrstoća nakon 28 dana (HRN EN 1015-11 ili jednakovrijedno)  1,5- 5,0 N/mm2</t>
    </r>
    <r>
      <rPr>
        <sz val="11"/>
        <color rgb="FFFF0000"/>
        <rFont val="Arial Narrow"/>
        <family val="2"/>
        <charset val="238"/>
      </rPr>
      <t xml:space="preserve">
</t>
    </r>
    <r>
      <rPr>
        <sz val="11"/>
        <rFont val="Arial Narrow"/>
        <family val="2"/>
        <charset val="238"/>
      </rPr>
      <t>Paropropusnost, µ (HRN EN 998-1:2010 ili jednakovrijedno ) µ ≤ 12</t>
    </r>
    <r>
      <rPr>
        <sz val="11"/>
        <color rgb="FFFF0000"/>
        <rFont val="Arial Narrow"/>
        <family val="2"/>
        <charset val="238"/>
      </rPr>
      <t xml:space="preserve">
</t>
    </r>
    <r>
      <rPr>
        <sz val="11"/>
        <rFont val="Arial Narrow"/>
        <family val="2"/>
        <charset val="238"/>
      </rPr>
      <t>Toplinska provodljivost, λ10, dry (HRN EN 998-1:2010 ili jednakovrijedno, tablična srednja vrijednost) 0,67 W/(mK)</t>
    </r>
    <r>
      <rPr>
        <sz val="11"/>
        <color rgb="FFFF0000"/>
        <rFont val="Arial Narrow"/>
        <family val="2"/>
        <charset val="238"/>
      </rPr>
      <t xml:space="preserve">
</t>
    </r>
    <r>
      <rPr>
        <sz val="11"/>
        <rFont val="Arial Narrow"/>
        <family val="2"/>
        <charset val="238"/>
      </rPr>
      <t xml:space="preserve">Razredba reakcije na požar (HRN EN 998-1:2010 ili jednakovrijedno) A1
Obračun se vrši po m2. </t>
    </r>
  </si>
  <si>
    <r>
      <t>Tlačna čvrstoća nakon 28 dana (HRN EN 1015-11 ili jednakovrijedno)  1,5- 5,0 N/mm2</t>
    </r>
    <r>
      <rPr>
        <sz val="11"/>
        <color rgb="FFFF0000"/>
        <rFont val="Arial Narrow"/>
        <family val="2"/>
        <charset val="238"/>
      </rPr>
      <t xml:space="preserve">
</t>
    </r>
    <r>
      <rPr>
        <sz val="11"/>
        <rFont val="Arial Narrow"/>
        <family val="2"/>
        <charset val="238"/>
      </rPr>
      <t>Paropropusnost, µ (HRN EN 998-1:2010 ili jednakovrijedno) µ ≤ 12</t>
    </r>
    <r>
      <rPr>
        <sz val="11"/>
        <color rgb="FFFF0000"/>
        <rFont val="Arial Narrow"/>
        <family val="2"/>
        <charset val="238"/>
      </rPr>
      <t xml:space="preserve">
</t>
    </r>
    <r>
      <rPr>
        <sz val="11"/>
        <rFont val="Arial Narrow"/>
        <family val="2"/>
        <charset val="238"/>
      </rPr>
      <t>Toplinska provodljivost, λ10, dry (HRN EN 998-1:2010 ili jednakovrijedno, tablična srednja vrijednost) 0,67 W/(mK)</t>
    </r>
    <r>
      <rPr>
        <sz val="11"/>
        <color rgb="FFFF0000"/>
        <rFont val="Arial Narrow"/>
        <family val="2"/>
        <charset val="238"/>
      </rPr>
      <t xml:space="preserve">
</t>
    </r>
    <r>
      <rPr>
        <sz val="11"/>
        <rFont val="Arial Narrow"/>
        <family val="2"/>
        <charset val="238"/>
      </rPr>
      <t>Razredba reakcije na požar (HRN EN 998-1:2010 ili jednakovrijedno) A1
Obračun se vrši po m2 tlocrtne površine svoda.</t>
    </r>
  </si>
  <si>
    <r>
      <rPr>
        <b/>
        <sz val="11"/>
        <rFont val="Arial Narrow"/>
        <family val="2"/>
        <charset val="238"/>
      </rPr>
      <t xml:space="preserve">Ugradnja morta M10 za konsolidiranje za ojačane zidove.  </t>
    </r>
    <r>
      <rPr>
        <sz val="11"/>
        <rFont val="Arial Narrow"/>
        <family val="2"/>
        <charset val="238"/>
      </rPr>
      <t xml:space="preserve">Za konsolidiranje starog ziđa i za statičku/seizmičku obnovu unutar CRM ili FRCM sustava nanosimo špricanom tehnikom mort za konsolidiranje na bazi NHL-a u debljini nanosa od 30 mm. Difuzijski otvoreni mort za sanaciju na bazi hidrauličnog veziva i prirodnog hidrauličnog vapna prema EN 459-1 ili jednakovrijedno namijenjen je statičkom ojačavanju velikih oštećenih površina od betona, pečene opeke, šuplje opeke, cementnog kamena, mješovitih i kamenih zidova, u kombinaciji s mrežicom za armiranje prikladan je i za seizmičko ojačavanje i idealan je kod većih debljina slojeva. </t>
    </r>
  </si>
  <si>
    <t>Mort je granulacije 0-4 mm, nanosi se u minimalnoj debljini od 10mm, nasipne gustoće pribl. 1400 kg/m3 (EN1097-3 ili jednakovrijedno), paropropusnosti 16 i reakcije na požar A1. Mort ima sljedeća mehanička svojstva: tlačna čvrstoća (28d) ≥ 10 MPa (EN 1015-11 ili jednakovrijedno), čvrstoća pri savijanju pribl. 3 MPa, prionjivost pribl. 3 MPa (EN 1015-12 ili jednakovrijedno) i modul elastičnosti pribl. 6000 N/mm2. Napomena: Mort za konsolidiranje je u skladu s normama EN 998-1 ili jednakovrijedno i EN 998-2 ili jednakovrijedno. Prilikom ugradnje proizvoda potrebno je obratiti pozornost na važeće tehničke listove. Obračun po m2.</t>
  </si>
  <si>
    <r>
      <rPr>
        <b/>
        <sz val="11"/>
        <rFont val="Arial Narrow"/>
        <family val="2"/>
        <charset val="238"/>
      </rPr>
      <t xml:space="preserve">Ugradnja morta M10 za konsolidiranje za ojačane svodove.  </t>
    </r>
    <r>
      <rPr>
        <sz val="11"/>
        <rFont val="Arial Narrow"/>
        <family val="2"/>
        <charset val="238"/>
      </rPr>
      <t xml:space="preserve">Za konsolidiranje starog ziđa i za statičku/seizmičku obnovu unutar CRM ili FRCM sustava nanosimo špricanom tehnikom mort za konsolidiranje na bazi NHL-a u debljini nanosa od 30 mm. Difuzijski otvoreni mort za sanaciju na bazi hidrauličnog veziva i prirodnog hidrauličnog vapna prema EN 459-1 ili jednakovrijedno namijenjen je statičkom ojačavanju velikih oštećenih površina od betona, pečene opeke, šuplje opeke, cementnog kamena, mješovitih i kamenih zidova, u kombinaciji s mrežicom za armiranje prikladan je i za seizmičko ojačavanje i idealan je kod većih debljina slojeva. </t>
    </r>
  </si>
  <si>
    <t>Preporuča se da izvođač obiđe i detaljno ispita gradilište i okolinu, da se upozna s položajem i stanjem prometnica na lokaciji, da ispita i provjeri postojeće izvore za opskrbu materijalom, kao i sve ostale okolnosti koje su od utjecaja na izvođenje radova i formiranje jedinične cijene.</t>
  </si>
  <si>
    <t xml:space="preserve">Sve radove izvesti prema opisima pojedinih stavki troškovnika, općim smjernicama iz pojedinih grupa radova, detaljima, i svim važećim tehničkim propisima i standardima, kao i uputstvima proizvođača materijala, te pravilima struke i građevinskim normama. Za izvođenje svih radova uvjetuje se rad sa stručno osposobljenom radnom snagom za pojedine vrste radova prema Zakonu o gradnji (NN 153/13, 20/17, 39/19, 125/19, 145/24), sa propisanom kvalitetom materijala koja mora odgovarati postojećim tehničkim propisima i važećim Hrvatskim standardima ili jednakovrijedno. Ako neke stavke imaju nejasan i nedovoljan opis, onda svaki "započeti" opis pojedine stavke znači cjelokupnu izradu te stavke, to jest nabavu, dopremu materijala, sve prijenose i prijevoze, izradu, skidanje oplate, zaštitu, njegovanje pojedinih elemenata po izradi i nakon ugradbe, odvoz viška materijala na gradski deponij, kao i ostalo. Bez posebne nadoplate potrebno je obuhvatiti sve elemente navedene kako slijedi:                                                         </t>
  </si>
  <si>
    <t>Za sve predviđene konzervatorsko-restauratorske radove (konstruktivne sanacije) na zidnom osliku. Izvođač je obvezan u izvršenju Ugovora angažirati fizičku osobu za obavljanje konzervatorsko-restauratorskih poslova, a koja posjeduje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(NN 98/2018, 119/23, 104/25) i to u području uže specijalnosti – restaurator za zidno slikarstvo.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</si>
</sst>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 #,##0.00\ &quot;kn&quot;_-;\-* #,##0.00\ &quot;kn&quot;_-;_-* &quot;-&quot;??\ &quot;kn&quot;_-;_-@_-"/>
    <numFmt numFmtId="164" formatCode="#,###.00"/>
    <numFmt numFmtId="165" formatCode="_(* #,##0.00_);_(* \(#,##0.00\);_(* \-??_);_(@_)"/>
    <numFmt numFmtId="166" formatCode="_-* #,##0.00\ _k_n_-;\-* #,##0.00\ _k_n_-;_-* \-??\ _k_n_-;_-@_-"/>
    <numFmt numFmtId="167" formatCode="_-* #,##0.00_-;\-* #,##0.00_-;_-* \-??_-;_-@_-"/>
    <numFmt numFmtId="168" formatCode="_(* #,##0_);_(* \(#,##0\);_(* \-_);_(@_)"/>
    <numFmt numFmtId="169" formatCode="* #,##0.00&quot;      &quot;;\-* #,##0.00&quot;      &quot;;* \-#&quot;      &quot;;@\ "/>
    <numFmt numFmtId="170" formatCode="_-* #,##0.00&quot; kn&quot;_-;\-* #,##0.00&quot; kn&quot;_-;_-* \-??&quot; kn&quot;_-;_-@_-"/>
    <numFmt numFmtId="171" formatCode="_-&quot;kn &quot;* #,##0.00_-;&quot;-kn &quot;* #,##0.00_-;_-&quot;kn &quot;* \-??_-;_-@_-"/>
    <numFmt numFmtId="172" formatCode="_-* #,##0.00\ [$€-1]_-;\-* #,##0.00\ [$€-1]_-;_-* \-??\ [$€-1]_-;_-@_-"/>
    <numFmt numFmtId="173" formatCode="[$-41A]#,##0.00\ _k_n;[Red]\-#,##0.00\ _k_n"/>
    <numFmt numFmtId="174" formatCode="#,##0.00\ [$EUR]"/>
    <numFmt numFmtId="175" formatCode="#,##0.00_ ;[Red]\-#,##0.00\ "/>
    <numFmt numFmtId="176" formatCode="#,##0\ [$€-1]"/>
    <numFmt numFmtId="177" formatCode="_-* #,##0.00\ [$€-41A]_-;\-* #,##0.00\ [$€-41A]_-;_-* &quot;-&quot;??\ [$€-41A]_-;_-@_-"/>
    <numFmt numFmtId="178" formatCode="0.0"/>
  </numFmts>
  <fonts count="72">
    <font>
      <sz val="10"/>
      <name val="Arial"/>
      <family val="2"/>
    </font>
    <font>
      <sz val="11"/>
      <color theme="1"/>
      <name val="Calibri"/>
      <family val="2"/>
      <charset val="238"/>
      <scheme val="minor"/>
    </font>
    <font>
      <sz val="11"/>
      <color theme="1"/>
      <name val="Calibri"/>
      <family val="2"/>
      <charset val="238"/>
      <scheme val="minor"/>
    </font>
    <font>
      <sz val="11"/>
      <color indexed="8"/>
      <name val="Calibri"/>
      <family val="2"/>
      <charset val="238"/>
    </font>
    <font>
      <sz val="10"/>
      <name val="Arial"/>
      <family val="2"/>
      <charset val="238"/>
    </font>
    <font>
      <sz val="10"/>
      <name val="Arial"/>
      <family val="2"/>
      <charset val="1"/>
    </font>
    <font>
      <b/>
      <sz val="14"/>
      <name val="Arial Narrow"/>
      <family val="2"/>
      <charset val="1"/>
    </font>
    <font>
      <sz val="14"/>
      <name val="Arial"/>
      <family val="2"/>
    </font>
    <font>
      <sz val="10"/>
      <name val="Arial Narrow"/>
      <family val="2"/>
      <charset val="1"/>
    </font>
    <font>
      <b/>
      <sz val="11"/>
      <name val="Arial Narrow"/>
      <family val="2"/>
      <charset val="1"/>
    </font>
    <font>
      <sz val="11"/>
      <name val="Arial Narrow"/>
      <family val="2"/>
      <charset val="1"/>
    </font>
    <font>
      <sz val="10"/>
      <name val="Arial"/>
      <family val="2"/>
    </font>
    <font>
      <sz val="12"/>
      <name val="Arial Narrow"/>
      <family val="2"/>
    </font>
    <font>
      <b/>
      <sz val="12"/>
      <name val="Arial Narrow"/>
      <family val="2"/>
    </font>
    <font>
      <i/>
      <sz val="12"/>
      <name val="Arial Narrow"/>
      <family val="2"/>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17"/>
      <name val="Calibri"/>
      <family val="2"/>
      <charset val="238"/>
    </font>
    <font>
      <i/>
      <sz val="11"/>
      <color indexed="23"/>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6.8"/>
      <color indexed="8"/>
      <name val="Arial Unicode MS"/>
      <family val="2"/>
      <charset val="238"/>
    </font>
    <font>
      <u/>
      <sz val="10"/>
      <color indexed="12"/>
      <name val="Arial"/>
      <family val="2"/>
      <charset val="238"/>
    </font>
    <font>
      <sz val="11"/>
      <color indexed="62"/>
      <name val="Calibri"/>
      <family val="2"/>
      <charset val="238"/>
    </font>
    <font>
      <b/>
      <sz val="11"/>
      <color indexed="63"/>
      <name val="Calibri"/>
      <family val="2"/>
      <charset val="238"/>
    </font>
    <font>
      <sz val="10"/>
      <name val="Times New Roman CE"/>
      <family val="1"/>
      <charset val="238"/>
    </font>
    <font>
      <sz val="12"/>
      <name val="Times New Roman CE"/>
      <family val="1"/>
      <charset val="238"/>
    </font>
    <font>
      <sz val="10"/>
      <color indexed="8"/>
      <name val="Century Gothic"/>
      <family val="2"/>
      <charset val="238"/>
    </font>
    <font>
      <sz val="11"/>
      <color indexed="52"/>
      <name val="Calibri"/>
      <family val="2"/>
      <charset val="238"/>
    </font>
    <font>
      <b/>
      <sz val="18"/>
      <color indexed="62"/>
      <name val="Cambria"/>
      <family val="2"/>
      <charset val="238"/>
    </font>
    <font>
      <sz val="11"/>
      <color indexed="60"/>
      <name val="Calibri"/>
      <family val="2"/>
      <charset val="238"/>
    </font>
    <font>
      <sz val="10"/>
      <name val="MS Sans Serif"/>
      <family val="2"/>
      <charset val="238"/>
    </font>
    <font>
      <sz val="10"/>
      <name val="Arial CE"/>
      <family val="2"/>
      <charset val="238"/>
    </font>
    <font>
      <sz val="11"/>
      <name val="Arial"/>
      <family val="2"/>
      <charset val="238"/>
    </font>
    <font>
      <sz val="10"/>
      <color indexed="8"/>
      <name val="Arial"/>
      <family val="2"/>
      <charset val="238"/>
    </font>
    <font>
      <sz val="11"/>
      <color indexed="10"/>
      <name val="Calibri"/>
      <family val="2"/>
      <charset val="238"/>
    </font>
    <font>
      <b/>
      <sz val="11"/>
      <color indexed="8"/>
      <name val="Calibri"/>
      <family val="2"/>
      <charset val="238"/>
    </font>
    <font>
      <b/>
      <sz val="12"/>
      <color indexed="8"/>
      <name val="Century Gothic"/>
      <family val="2"/>
      <charset val="238"/>
    </font>
    <font>
      <sz val="11"/>
      <name val="Arial Narrow"/>
      <family val="2"/>
    </font>
    <font>
      <b/>
      <sz val="11"/>
      <name val="Arial Narrow"/>
      <family val="2"/>
    </font>
    <font>
      <sz val="11"/>
      <name val="Arial Narrow"/>
      <family val="2"/>
      <charset val="238"/>
    </font>
    <font>
      <b/>
      <sz val="11"/>
      <name val="Arial Narrow"/>
      <family val="2"/>
      <charset val="238"/>
    </font>
    <font>
      <sz val="10"/>
      <name val="Calibri"/>
      <family val="2"/>
      <charset val="238"/>
    </font>
    <font>
      <b/>
      <sz val="10"/>
      <name val="Calibri"/>
      <family val="2"/>
      <charset val="238"/>
    </font>
    <font>
      <sz val="11"/>
      <color indexed="8"/>
      <name val="Arial Narrow"/>
      <family val="2"/>
      <charset val="238"/>
    </font>
    <font>
      <b/>
      <sz val="10"/>
      <name val="Arial"/>
      <family val="2"/>
      <charset val="238"/>
    </font>
    <font>
      <sz val="11"/>
      <color rgb="FF000000"/>
      <name val="Calibri"/>
      <family val="2"/>
      <charset val="238"/>
    </font>
    <font>
      <sz val="10"/>
      <name val="Arial CE"/>
      <charset val="238"/>
    </font>
    <font>
      <sz val="12"/>
      <name val="Arial"/>
      <family val="2"/>
      <charset val="238"/>
    </font>
    <font>
      <sz val="9"/>
      <name val="Calibri"/>
      <family val="2"/>
      <charset val="238"/>
    </font>
    <font>
      <sz val="11"/>
      <color rgb="FF800000"/>
      <name val="Calibri"/>
      <family val="2"/>
      <charset val="238"/>
    </font>
    <font>
      <sz val="12"/>
      <color indexed="8"/>
      <name val="Calibri"/>
      <family val="2"/>
      <charset val="238"/>
    </font>
    <font>
      <sz val="10"/>
      <name val="Arial Narrow"/>
      <family val="2"/>
      <charset val="238"/>
    </font>
    <font>
      <sz val="10"/>
      <color rgb="FFFF0000"/>
      <name val="Arial"/>
      <family val="2"/>
    </font>
    <font>
      <sz val="10"/>
      <name val="Helv"/>
    </font>
    <font>
      <b/>
      <sz val="12"/>
      <name val="Arial"/>
      <family val="2"/>
      <charset val="238"/>
    </font>
    <font>
      <sz val="11"/>
      <color rgb="FFFF0000"/>
      <name val="Arial Narrow"/>
      <family val="2"/>
      <charset val="238"/>
    </font>
    <font>
      <b/>
      <sz val="14"/>
      <name val="Arial Narrow"/>
      <family val="2"/>
      <charset val="238"/>
    </font>
    <font>
      <sz val="14"/>
      <name val="Arial Narrow"/>
      <family val="2"/>
      <charset val="238"/>
    </font>
    <font>
      <b/>
      <sz val="11"/>
      <color rgb="FFFF0000"/>
      <name val="Arial Narrow"/>
      <family val="2"/>
      <charset val="1"/>
    </font>
    <font>
      <vertAlign val="superscript"/>
      <sz val="11"/>
      <name val="Arial Narrow"/>
      <family val="2"/>
      <charset val="238"/>
    </font>
    <font>
      <sz val="12"/>
      <name val="Arial Narrow"/>
      <family val="2"/>
      <charset val="238"/>
    </font>
    <font>
      <b/>
      <sz val="12"/>
      <name val="Arial Narrow"/>
      <family val="2"/>
      <charset val="238"/>
    </font>
    <font>
      <b/>
      <sz val="12"/>
      <color rgb="FFFF0000"/>
      <name val="Arial Narrow"/>
      <family val="2"/>
      <charset val="238"/>
    </font>
    <font>
      <b/>
      <sz val="16"/>
      <name val="Arial Narrow"/>
      <family val="2"/>
      <charset val="238"/>
    </font>
    <font>
      <b/>
      <sz val="12"/>
      <color theme="1"/>
      <name val="Arial Narrow"/>
      <family val="2"/>
      <charset val="238"/>
    </font>
    <font>
      <b/>
      <sz val="8"/>
      <name val="Arial Narrow"/>
      <family val="2"/>
      <charset val="238"/>
    </font>
    <font>
      <sz val="8"/>
      <name val="Arial Narrow"/>
      <family val="2"/>
      <charset val="238"/>
    </font>
    <font>
      <sz val="11"/>
      <color indexed="10"/>
      <name val="Arial Narrow"/>
      <family val="2"/>
      <charset val="238"/>
    </font>
  </fonts>
  <fills count="19">
    <fill>
      <patternFill patternType="none"/>
    </fill>
    <fill>
      <patternFill patternType="gray125"/>
    </fill>
    <fill>
      <patternFill patternType="solid">
        <fgColor indexed="47"/>
        <bgColor indexed="2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25"/>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
      <patternFill patternType="solid">
        <fgColor theme="0"/>
        <bgColor indexed="64"/>
      </patternFill>
    </fill>
  </fills>
  <borders count="1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49"/>
      </top>
      <bottom style="double">
        <color indexed="49"/>
      </bottom>
      <diagonal/>
    </border>
    <border>
      <left/>
      <right/>
      <top style="thin">
        <color indexed="8"/>
      </top>
      <bottom style="thin">
        <color indexed="8"/>
      </bottom>
      <diagonal/>
    </border>
    <border>
      <left/>
      <right/>
      <top/>
      <bottom style="thin">
        <color auto="1"/>
      </bottom>
      <diagonal/>
    </border>
    <border>
      <left style="thin">
        <color auto="1"/>
      </left>
      <right style="thin">
        <color auto="1"/>
      </right>
      <top/>
      <bottom/>
      <diagonal/>
    </border>
    <border>
      <left style="hair">
        <color indexed="64"/>
      </left>
      <right style="hair">
        <color indexed="64"/>
      </right>
      <top style="hair">
        <color indexed="64"/>
      </top>
      <bottom style="hair">
        <color indexed="64"/>
      </bottom>
      <diagonal/>
    </border>
  </borders>
  <cellStyleXfs count="203">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15" fillId="9" borderId="0" applyNumberFormat="0" applyBorder="0" applyAlignment="0" applyProtection="0"/>
    <xf numFmtId="0" fontId="15" fillId="3"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4" fillId="4" borderId="1" applyNumberFormat="0" applyAlignment="0" applyProtection="0"/>
    <xf numFmtId="0" fontId="17" fillId="15" borderId="2" applyNumberFormat="0" applyAlignment="0" applyProtection="0"/>
    <xf numFmtId="0" fontId="18" fillId="16" borderId="3" applyNumberFormat="0" applyAlignment="0" applyProtection="0"/>
    <xf numFmtId="165" fontId="4" fillId="0" borderId="0" applyFill="0" applyBorder="0" applyAlignment="0" applyProtection="0"/>
    <xf numFmtId="166" fontId="11" fillId="0" borderId="0" applyFill="0" applyBorder="0" applyAlignment="0" applyProtection="0"/>
    <xf numFmtId="166" fontId="4"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7" fontId="3" fillId="0" borderId="0" applyFill="0" applyBorder="0" applyAlignment="0" applyProtection="0"/>
    <xf numFmtId="168"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9" fontId="4" fillId="0" borderId="0" applyBorder="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70" fontId="3" fillId="0" borderId="0" applyFill="0" applyBorder="0" applyAlignment="0" applyProtection="0"/>
    <xf numFmtId="171" fontId="3" fillId="0" borderId="0" applyFill="0" applyBorder="0" applyAlignment="0" applyProtection="0"/>
    <xf numFmtId="171" fontId="4" fillId="0" borderId="0" applyFill="0" applyBorder="0" applyAlignment="0" applyProtection="0"/>
    <xf numFmtId="171" fontId="3" fillId="0" borderId="0" applyFill="0" applyBorder="0" applyAlignment="0" applyProtection="0"/>
    <xf numFmtId="170" fontId="3" fillId="0" borderId="0" applyFill="0" applyBorder="0" applyAlignment="0" applyProtection="0"/>
    <xf numFmtId="170" fontId="3" fillId="0" borderId="0" applyFill="0" applyBorder="0" applyAlignment="0" applyProtection="0"/>
    <xf numFmtId="170" fontId="3" fillId="0" borderId="0" applyFill="0" applyBorder="0" applyAlignment="0" applyProtection="0"/>
    <xf numFmtId="170" fontId="3" fillId="0" borderId="0" applyFill="0" applyBorder="0" applyAlignment="0" applyProtection="0"/>
    <xf numFmtId="0" fontId="19" fillId="17" borderId="0" applyNumberFormat="0" applyBorder="0" applyAlignment="0" applyProtection="0"/>
    <xf numFmtId="0" fontId="20" fillId="0" borderId="0" applyNumberFormat="0" applyFill="0" applyBorder="0" applyAlignment="0" applyProtection="0"/>
    <xf numFmtId="0" fontId="19" fillId="17" borderId="0" applyNumberFormat="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49" fontId="24" fillId="0" borderId="0" applyBorder="0">
      <alignment horizontal="left" vertical="top" wrapText="1"/>
      <protection locked="0"/>
    </xf>
    <xf numFmtId="0" fontId="25" fillId="0" borderId="0" applyBorder="0" applyProtection="0"/>
    <xf numFmtId="0" fontId="25" fillId="0" borderId="0" applyBorder="0" applyProtection="0"/>
    <xf numFmtId="0" fontId="25" fillId="0" borderId="0" applyBorder="0" applyProtection="0"/>
    <xf numFmtId="0" fontId="25" fillId="0" borderId="0" applyNumberFormat="0" applyFill="0" applyBorder="0" applyAlignment="0" applyProtection="0"/>
    <xf numFmtId="0" fontId="26" fillId="7" borderId="2" applyNumberFormat="0" applyAlignment="0" applyProtection="0"/>
    <xf numFmtId="0" fontId="27" fillId="15" borderId="7" applyNumberFormat="0" applyAlignment="0" applyProtection="0"/>
    <xf numFmtId="0" fontId="28" fillId="0" borderId="0">
      <alignment horizontal="right" vertical="top"/>
    </xf>
    <xf numFmtId="0" fontId="29" fillId="0" borderId="0">
      <alignment horizontal="justify" vertical="top" wrapText="1"/>
    </xf>
    <xf numFmtId="0" fontId="28" fillId="0" borderId="0">
      <alignment horizontal="left"/>
    </xf>
    <xf numFmtId="0" fontId="29" fillId="0" borderId="0">
      <alignment horizontal="right"/>
    </xf>
    <xf numFmtId="4" fontId="29" fillId="0" borderId="0">
      <alignment horizontal="right" wrapText="1"/>
    </xf>
    <xf numFmtId="0" fontId="29" fillId="0" borderId="0">
      <alignment horizontal="right"/>
    </xf>
    <xf numFmtId="4" fontId="29" fillId="0" borderId="0">
      <alignment horizontal="right"/>
    </xf>
    <xf numFmtId="0" fontId="30" fillId="0" borderId="0" applyBorder="0" applyProtection="0">
      <alignment horizontal="right" vertical="top" wrapText="1"/>
    </xf>
    <xf numFmtId="0" fontId="31" fillId="0" borderId="8" applyNumberFormat="0" applyFill="0" applyAlignment="0" applyProtection="0"/>
    <xf numFmtId="0" fontId="30" fillId="0" borderId="0" applyBorder="0">
      <alignment horizontal="justify" vertical="top" wrapText="1"/>
      <protection locked="0"/>
    </xf>
    <xf numFmtId="0" fontId="24" fillId="0" borderId="0" applyNumberFormat="0" applyBorder="0">
      <alignment vertical="top" wrapText="1"/>
      <protection locked="0"/>
    </xf>
    <xf numFmtId="0" fontId="32" fillId="0" borderId="0" applyNumberFormat="0" applyFill="0" applyBorder="0" applyAlignment="0" applyProtection="0"/>
    <xf numFmtId="0" fontId="33" fillId="7" borderId="0" applyNumberFormat="0" applyBorder="0" applyAlignment="0" applyProtection="0"/>
    <xf numFmtId="0" fontId="3" fillId="0" borderId="0"/>
    <xf numFmtId="0" fontId="4" fillId="0" borderId="0"/>
    <xf numFmtId="0" fontId="4" fillId="0" borderId="0"/>
    <xf numFmtId="0" fontId="34" fillId="0" borderId="0"/>
    <xf numFmtId="0" fontId="4" fillId="0" borderId="0"/>
    <xf numFmtId="0" fontId="4" fillId="0" borderId="0"/>
    <xf numFmtId="0" fontId="4" fillId="0" borderId="0"/>
    <xf numFmtId="172" fontId="3" fillId="0" borderId="0"/>
    <xf numFmtId="0" fontId="4" fillId="0" borderId="0"/>
    <xf numFmtId="0" fontId="3" fillId="0" borderId="0"/>
    <xf numFmtId="0" fontId="4" fillId="0" borderId="0"/>
    <xf numFmtId="0" fontId="11" fillId="0" borderId="0" applyProtection="0">
      <alignment wrapText="1"/>
    </xf>
    <xf numFmtId="0" fontId="4" fillId="0" borderId="0"/>
    <xf numFmtId="0" fontId="4" fillId="0" borderId="0"/>
    <xf numFmtId="0" fontId="4" fillId="0" borderId="0">
      <alignment horizontal="left" wrapText="1"/>
    </xf>
    <xf numFmtId="0" fontId="4" fillId="0" borderId="0"/>
    <xf numFmtId="172"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alignment horizontal="left" wrapText="1"/>
    </xf>
    <xf numFmtId="2" fontId="35" fillId="0" borderId="0">
      <alignment horizontal="left" vertical="top"/>
    </xf>
    <xf numFmtId="2" fontId="35" fillId="0" borderId="0">
      <alignment horizontal="left" vertical="top"/>
    </xf>
    <xf numFmtId="2" fontId="35" fillId="0" borderId="0">
      <alignment horizontal="left" vertical="top"/>
    </xf>
    <xf numFmtId="0" fontId="4" fillId="0" borderId="0"/>
    <xf numFmtId="0" fontId="3" fillId="0" borderId="0"/>
    <xf numFmtId="0" fontId="4" fillId="0" borderId="0"/>
    <xf numFmtId="0" fontId="3" fillId="0" borderId="0"/>
    <xf numFmtId="0" fontId="4" fillId="0" borderId="0" applyProtection="0">
      <alignment wrapText="1"/>
    </xf>
    <xf numFmtId="4" fontId="36" fillId="0" borderId="0">
      <alignment horizontal="justify"/>
    </xf>
    <xf numFmtId="0" fontId="4" fillId="0" borderId="0"/>
    <xf numFmtId="0" fontId="4" fillId="0" borderId="0"/>
    <xf numFmtId="0" fontId="4" fillId="0" borderId="0"/>
    <xf numFmtId="0" fontId="5" fillId="0" borderId="0"/>
    <xf numFmtId="0" fontId="3" fillId="0" borderId="0"/>
    <xf numFmtId="0" fontId="3" fillId="4" borderId="1" applyNumberFormat="0" applyAlignment="0" applyProtection="0"/>
    <xf numFmtId="0" fontId="27" fillId="15" borderId="7" applyNumberFormat="0" applyAlignment="0" applyProtection="0"/>
    <xf numFmtId="1" fontId="30" fillId="0" borderId="0" applyFill="0" applyBorder="0" applyProtection="0">
      <alignment horizontal="center" vertical="top" wrapText="1"/>
    </xf>
    <xf numFmtId="0" fontId="37" fillId="0" borderId="0"/>
    <xf numFmtId="0" fontId="5" fillId="0" borderId="0"/>
    <xf numFmtId="0" fontId="4" fillId="0" borderId="0"/>
    <xf numFmtId="169" fontId="4" fillId="0" borderId="0" applyBorder="0" applyProtection="0"/>
    <xf numFmtId="0" fontId="38" fillId="0" borderId="0" applyNumberFormat="0" applyFill="0" applyBorder="0" applyAlignment="0" applyProtection="0"/>
    <xf numFmtId="0" fontId="32" fillId="0" borderId="0" applyNumberFormat="0" applyFill="0" applyBorder="0" applyAlignment="0" applyProtection="0"/>
    <xf numFmtId="0" fontId="39" fillId="0" borderId="9" applyNumberFormat="0" applyFill="0" applyAlignment="0" applyProtection="0"/>
    <xf numFmtId="49" fontId="40" fillId="0" borderId="10">
      <alignment horizontal="right" vertical="top" wrapText="1"/>
      <protection locked="0"/>
    </xf>
    <xf numFmtId="170" fontId="3" fillId="0" borderId="0" applyFill="0" applyBorder="0" applyAlignment="0" applyProtection="0"/>
    <xf numFmtId="0" fontId="38" fillId="0" borderId="0" applyNumberFormat="0" applyFill="0" applyBorder="0" applyAlignment="0" applyProtection="0"/>
    <xf numFmtId="44" fontId="11" fillId="0" borderId="0" applyFont="0" applyFill="0" applyBorder="0" applyAlignment="0" applyProtection="0"/>
    <xf numFmtId="166" fontId="4" fillId="0" borderId="0" applyBorder="0" applyProtection="0"/>
    <xf numFmtId="4" fontId="52" fillId="0" borderId="12">
      <alignment horizontal="right" vertical="center" indent="1"/>
      <protection locked="0"/>
    </xf>
    <xf numFmtId="0" fontId="4" fillId="0" borderId="0"/>
    <xf numFmtId="0" fontId="11" fillId="0" borderId="0"/>
    <xf numFmtId="0" fontId="5" fillId="0" borderId="0"/>
    <xf numFmtId="0" fontId="4" fillId="0" borderId="0"/>
    <xf numFmtId="0" fontId="4" fillId="0" borderId="0"/>
    <xf numFmtId="0" fontId="54" fillId="0" borderId="0"/>
    <xf numFmtId="4" fontId="46" fillId="0" borderId="11">
      <alignment horizontal="right" vertical="center" indent="1"/>
    </xf>
    <xf numFmtId="0" fontId="49" fillId="0" borderId="0"/>
    <xf numFmtId="0" fontId="49" fillId="0" borderId="0"/>
    <xf numFmtId="0" fontId="50" fillId="0" borderId="0">
      <alignment vertical="center"/>
    </xf>
    <xf numFmtId="0" fontId="51" fillId="0" borderId="0"/>
    <xf numFmtId="0" fontId="4" fillId="0" borderId="0">
      <alignment vertical="top"/>
    </xf>
    <xf numFmtId="0" fontId="53" fillId="0" borderId="0">
      <alignment vertical="center"/>
    </xf>
    <xf numFmtId="0" fontId="49" fillId="0" borderId="0"/>
    <xf numFmtId="0" fontId="4" fillId="0" borderId="0"/>
    <xf numFmtId="0" fontId="50" fillId="0" borderId="0">
      <alignment vertical="center"/>
    </xf>
    <xf numFmtId="0" fontId="50" fillId="0" borderId="0">
      <alignment vertical="center"/>
    </xf>
    <xf numFmtId="0" fontId="4" fillId="0" borderId="0"/>
    <xf numFmtId="0" fontId="4" fillId="0" borderId="0"/>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49" fillId="0" borderId="0"/>
    <xf numFmtId="4" fontId="51" fillId="0" borderId="0"/>
    <xf numFmtId="173" fontId="4" fillId="0" borderId="0" applyBorder="0" applyProtection="0"/>
    <xf numFmtId="0" fontId="4" fillId="0" borderId="0"/>
    <xf numFmtId="0" fontId="4" fillId="0" borderId="0"/>
    <xf numFmtId="0" fontId="36" fillId="0" borderId="0"/>
    <xf numFmtId="0" fontId="50" fillId="0" borderId="0">
      <alignment vertical="center"/>
    </xf>
    <xf numFmtId="0" fontId="34" fillId="0" borderId="0"/>
    <xf numFmtId="0" fontId="4" fillId="0" borderId="0"/>
    <xf numFmtId="170" fontId="4" fillId="0" borderId="0" applyBorder="0" applyProtection="0"/>
    <xf numFmtId="167" fontId="4" fillId="0" borderId="0" applyBorder="0" applyProtection="0"/>
    <xf numFmtId="0" fontId="50" fillId="0" borderId="0">
      <alignment vertical="center"/>
    </xf>
    <xf numFmtId="0" fontId="4" fillId="0" borderId="0"/>
    <xf numFmtId="44" fontId="11" fillId="0" borderId="0" applyFont="0" applyFill="0" applyBorder="0" applyAlignment="0" applyProtection="0"/>
    <xf numFmtId="0" fontId="57" fillId="0" borderId="0"/>
    <xf numFmtId="0" fontId="2" fillId="0" borderId="0"/>
    <xf numFmtId="0" fontId="1" fillId="0" borderId="0"/>
    <xf numFmtId="44" fontId="4" fillId="0" borderId="0" applyFont="0" applyFill="0" applyBorder="0" applyAlignment="0" applyProtection="0"/>
  </cellStyleXfs>
  <cellXfs count="199">
    <xf numFmtId="0" fontId="0" fillId="0" borderId="0" xfId="0"/>
    <xf numFmtId="0" fontId="6" fillId="0" borderId="0" xfId="0" applyFont="1"/>
    <xf numFmtId="0" fontId="7" fillId="0" borderId="0" xfId="0" applyFont="1"/>
    <xf numFmtId="0" fontId="6" fillId="0" borderId="0" xfId="0" applyFont="1" applyAlignment="1">
      <alignment horizontal="center"/>
    </xf>
    <xf numFmtId="0" fontId="12" fillId="0" borderId="0" xfId="0" applyFont="1"/>
    <xf numFmtId="0" fontId="14" fillId="0" borderId="0" xfId="0" applyFont="1"/>
    <xf numFmtId="4" fontId="14" fillId="0" borderId="0" xfId="0" applyNumberFormat="1" applyFont="1"/>
    <xf numFmtId="0" fontId="12" fillId="0" borderId="0" xfId="0" applyFont="1" applyAlignment="1">
      <alignment horizontal="center" vertical="center" wrapText="1"/>
    </xf>
    <xf numFmtId="0" fontId="12" fillId="0" borderId="0" xfId="0" applyFont="1" applyAlignment="1">
      <alignment vertical="center" wrapText="1"/>
    </xf>
    <xf numFmtId="0" fontId="12" fillId="0" borderId="0" xfId="0" applyFont="1" applyAlignment="1">
      <alignment wrapText="1"/>
    </xf>
    <xf numFmtId="4" fontId="12" fillId="0" borderId="0" xfId="0" applyNumberFormat="1" applyFont="1" applyAlignment="1">
      <alignment wrapText="1"/>
    </xf>
    <xf numFmtId="0" fontId="12" fillId="0" borderId="0" xfId="0" applyFont="1" applyAlignment="1">
      <alignment horizontal="center" wrapText="1"/>
    </xf>
    <xf numFmtId="0" fontId="12" fillId="0" borderId="0" xfId="0" applyFont="1" applyAlignment="1">
      <alignment horizontal="center"/>
    </xf>
    <xf numFmtId="0" fontId="12" fillId="0" borderId="0" xfId="0" applyFont="1" applyAlignment="1">
      <alignment vertical="center"/>
    </xf>
    <xf numFmtId="4" fontId="12" fillId="0" borderId="0" xfId="0" applyNumberFormat="1" applyFont="1"/>
    <xf numFmtId="0" fontId="13" fillId="0" borderId="0" xfId="0" applyFont="1"/>
    <xf numFmtId="4" fontId="13" fillId="0" borderId="0" xfId="0" applyNumberFormat="1" applyFont="1"/>
    <xf numFmtId="0" fontId="45" fillId="0" borderId="0" xfId="143" applyFont="1"/>
    <xf numFmtId="0" fontId="45" fillId="0" borderId="0" xfId="143" applyFont="1" applyAlignment="1">
      <alignment horizontal="right"/>
    </xf>
    <xf numFmtId="0" fontId="45" fillId="0" borderId="0" xfId="143" applyFont="1" applyAlignment="1">
      <alignment horizontal="right" vertical="top"/>
    </xf>
    <xf numFmtId="0" fontId="45" fillId="0" borderId="0" xfId="143" applyFont="1" applyAlignment="1">
      <alignment wrapText="1"/>
    </xf>
    <xf numFmtId="44" fontId="0" fillId="0" borderId="0" xfId="158" applyFont="1"/>
    <xf numFmtId="0" fontId="48" fillId="0" borderId="0" xfId="0" applyFont="1"/>
    <xf numFmtId="0" fontId="56" fillId="0" borderId="0" xfId="0" applyFont="1" applyAlignment="1">
      <alignment vertical="top" wrapText="1"/>
    </xf>
    <xf numFmtId="0" fontId="56" fillId="0" borderId="0" xfId="0" applyFont="1" applyAlignment="1">
      <alignment wrapText="1"/>
    </xf>
    <xf numFmtId="0" fontId="56" fillId="0" borderId="0" xfId="0" applyFont="1" applyAlignment="1">
      <alignment horizontal="left" vertical="top" wrapText="1"/>
    </xf>
    <xf numFmtId="2" fontId="0" fillId="0" borderId="0" xfId="0" applyNumberFormat="1"/>
    <xf numFmtId="0" fontId="58" fillId="0" borderId="0" xfId="199" applyFont="1" applyAlignment="1">
      <alignment horizontal="left" vertical="center"/>
    </xf>
    <xf numFmtId="0" fontId="58" fillId="0" borderId="0" xfId="199" applyFont="1" applyAlignment="1">
      <alignment horizontal="left" vertical="center" wrapText="1"/>
    </xf>
    <xf numFmtId="0" fontId="44" fillId="0" borderId="13" xfId="0" applyFont="1" applyBorder="1" applyAlignment="1">
      <alignment horizontal="center" vertical="top" wrapText="1"/>
    </xf>
    <xf numFmtId="0" fontId="10" fillId="0" borderId="13" xfId="0" applyFont="1" applyBorder="1" applyAlignment="1">
      <alignment horizontal="center" wrapText="1"/>
    </xf>
    <xf numFmtId="0" fontId="10" fillId="0" borderId="13" xfId="0" applyFont="1" applyBorder="1" applyAlignment="1">
      <alignment wrapText="1"/>
    </xf>
    <xf numFmtId="164" fontId="10" fillId="0" borderId="13" xfId="0" applyNumberFormat="1" applyFont="1" applyBorder="1" applyAlignment="1">
      <alignment wrapText="1"/>
    </xf>
    <xf numFmtId="0" fontId="43" fillId="0" borderId="13" xfId="0" applyFont="1" applyBorder="1" applyAlignment="1">
      <alignment vertical="top" wrapText="1"/>
    </xf>
    <xf numFmtId="2" fontId="10" fillId="0" borderId="13" xfId="0" applyNumberFormat="1" applyFont="1" applyBorder="1" applyAlignment="1">
      <alignment wrapText="1"/>
    </xf>
    <xf numFmtId="0" fontId="8" fillId="0" borderId="13" xfId="0" applyFont="1" applyBorder="1" applyAlignment="1">
      <alignment horizontal="center"/>
    </xf>
    <xf numFmtId="0" fontId="9" fillId="0" borderId="13" xfId="0" applyFont="1" applyBorder="1" applyAlignment="1">
      <alignment horizontal="center" vertical="center" wrapText="1"/>
    </xf>
    <xf numFmtId="0" fontId="42" fillId="0" borderId="13" xfId="0" applyFont="1" applyBorder="1" applyAlignment="1">
      <alignment horizontal="center" vertical="top" wrapText="1"/>
    </xf>
    <xf numFmtId="0" fontId="10" fillId="0" borderId="13" xfId="0" applyFont="1" applyBorder="1" applyAlignment="1">
      <alignment horizontal="center" vertical="center" wrapText="1"/>
    </xf>
    <xf numFmtId="0" fontId="9" fillId="0" borderId="13" xfId="0" applyFont="1" applyBorder="1" applyAlignment="1">
      <alignment wrapText="1"/>
    </xf>
    <xf numFmtId="1" fontId="8" fillId="0" borderId="13" xfId="0" applyNumberFormat="1" applyFont="1" applyBorder="1" applyAlignment="1">
      <alignment horizontal="center"/>
    </xf>
    <xf numFmtId="2" fontId="9" fillId="0" borderId="13" xfId="0" applyNumberFormat="1" applyFont="1" applyBorder="1" applyAlignment="1">
      <alignment horizontal="center" vertical="center" wrapText="1"/>
    </xf>
    <xf numFmtId="0" fontId="0" fillId="0" borderId="13" xfId="0" applyBorder="1"/>
    <xf numFmtId="0" fontId="44" fillId="0" borderId="13" xfId="0" applyFont="1" applyBorder="1" applyAlignment="1">
      <alignment horizontal="center" vertical="top"/>
    </xf>
    <xf numFmtId="0" fontId="43" fillId="0" borderId="13" xfId="0" applyFont="1" applyBorder="1" applyAlignment="1">
      <alignment horizontal="center"/>
    </xf>
    <xf numFmtId="0" fontId="44" fillId="0" borderId="13" xfId="0" applyFont="1" applyBorder="1" applyAlignment="1">
      <alignment vertical="top" wrapText="1"/>
    </xf>
    <xf numFmtId="0" fontId="43" fillId="0" borderId="13" xfId="0" applyFont="1" applyBorder="1" applyAlignment="1">
      <alignment horizontal="center" wrapText="1"/>
    </xf>
    <xf numFmtId="0" fontId="47" fillId="0" borderId="13" xfId="109" applyFont="1" applyBorder="1" applyAlignment="1" applyProtection="1">
      <alignment horizontal="center"/>
      <protection locked="0"/>
    </xf>
    <xf numFmtId="164" fontId="43" fillId="0" borderId="13" xfId="0" applyNumberFormat="1" applyFont="1" applyBorder="1" applyAlignment="1">
      <alignment wrapText="1"/>
    </xf>
    <xf numFmtId="3" fontId="43" fillId="0" borderId="13" xfId="0" applyNumberFormat="1" applyFont="1" applyBorder="1" applyAlignment="1">
      <alignment horizontal="right" wrapText="1"/>
    </xf>
    <xf numFmtId="0" fontId="43" fillId="0" borderId="13" xfId="200" applyFont="1" applyBorder="1" applyAlignment="1">
      <alignment horizontal="center" wrapText="1"/>
    </xf>
    <xf numFmtId="0" fontId="10" fillId="0" borderId="13" xfId="0" applyFont="1" applyBorder="1" applyAlignment="1">
      <alignment horizontal="left" vertical="top" wrapText="1"/>
    </xf>
    <xf numFmtId="0" fontId="42" fillId="0" borderId="13" xfId="0" applyFont="1" applyBorder="1" applyAlignment="1">
      <alignment horizontal="center" vertical="top"/>
    </xf>
    <xf numFmtId="0" fontId="43" fillId="0" borderId="0" xfId="0" applyFont="1"/>
    <xf numFmtId="0" fontId="44" fillId="0" borderId="13" xfId="0" applyFont="1" applyBorder="1" applyAlignment="1">
      <alignment horizontal="center" vertical="center" wrapText="1"/>
    </xf>
    <xf numFmtId="0" fontId="43" fillId="0" borderId="13" xfId="0" applyFont="1" applyBorder="1" applyAlignment="1">
      <alignment wrapText="1"/>
    </xf>
    <xf numFmtId="2" fontId="43" fillId="0" borderId="13" xfId="0" applyNumberFormat="1" applyFont="1" applyBorder="1" applyAlignment="1">
      <alignment wrapText="1"/>
    </xf>
    <xf numFmtId="0" fontId="43" fillId="0" borderId="13" xfId="0" applyFont="1" applyBorder="1" applyAlignment="1">
      <alignment horizontal="center" vertical="center" wrapText="1"/>
    </xf>
    <xf numFmtId="0" fontId="44" fillId="0" borderId="13" xfId="0" applyFont="1" applyBorder="1" applyAlignment="1">
      <alignment wrapText="1"/>
    </xf>
    <xf numFmtId="1" fontId="43" fillId="0" borderId="13" xfId="0" applyNumberFormat="1" applyFont="1" applyBorder="1" applyAlignment="1">
      <alignment horizontal="center"/>
    </xf>
    <xf numFmtId="2" fontId="44" fillId="0" borderId="13" xfId="0" applyNumberFormat="1" applyFont="1" applyBorder="1" applyAlignment="1">
      <alignment horizontal="center" vertical="center" wrapText="1"/>
    </xf>
    <xf numFmtId="0" fontId="43" fillId="0" borderId="13" xfId="0" applyFont="1" applyBorder="1"/>
    <xf numFmtId="0" fontId="44" fillId="0" borderId="13" xfId="0" applyFont="1" applyBorder="1"/>
    <xf numFmtId="2" fontId="43" fillId="0" borderId="13" xfId="0" applyNumberFormat="1" applyFont="1" applyBorder="1"/>
    <xf numFmtId="0" fontId="43" fillId="0" borderId="13" xfId="0" applyFont="1" applyBorder="1" applyAlignment="1">
      <alignment vertical="top"/>
    </xf>
    <xf numFmtId="0" fontId="43" fillId="0" borderId="13" xfId="0" applyFont="1" applyBorder="1" applyAlignment="1">
      <alignment horizontal="center" vertical="top"/>
    </xf>
    <xf numFmtId="3" fontId="43" fillId="0" borderId="13" xfId="0" applyNumberFormat="1" applyFont="1" applyBorder="1" applyAlignment="1">
      <alignment horizontal="right"/>
    </xf>
    <xf numFmtId="0" fontId="43" fillId="0" borderId="13" xfId="0" applyFont="1" applyBorder="1" applyAlignment="1">
      <alignment horizontal="left" vertical="top" wrapText="1"/>
    </xf>
    <xf numFmtId="175" fontId="43" fillId="0" borderId="13" xfId="0" applyNumberFormat="1" applyFont="1" applyBorder="1" applyAlignment="1">
      <alignment horizontal="center" wrapText="1"/>
    </xf>
    <xf numFmtId="0" fontId="43" fillId="0" borderId="13" xfId="0" applyFont="1" applyBorder="1" applyAlignment="1">
      <alignment horizontal="center" vertical="top" wrapText="1"/>
    </xf>
    <xf numFmtId="0" fontId="60" fillId="0" borderId="0" xfId="0" applyFont="1" applyAlignment="1">
      <alignment horizontal="center"/>
    </xf>
    <xf numFmtId="0" fontId="60" fillId="0" borderId="0" xfId="0" applyFont="1"/>
    <xf numFmtId="0" fontId="61" fillId="0" borderId="0" xfId="0" applyFont="1"/>
    <xf numFmtId="1" fontId="44" fillId="0" borderId="13" xfId="0" applyNumberFormat="1" applyFont="1" applyBorder="1" applyAlignment="1">
      <alignment horizontal="center" vertical="top" wrapText="1"/>
    </xf>
    <xf numFmtId="1" fontId="42" fillId="0" borderId="13" xfId="0" applyNumberFormat="1" applyFont="1" applyBorder="1" applyAlignment="1">
      <alignment horizontal="center" vertical="top"/>
    </xf>
    <xf numFmtId="3" fontId="8" fillId="0" borderId="13" xfId="0" applyNumberFormat="1" applyFont="1" applyBorder="1" applyAlignment="1">
      <alignment horizontal="center"/>
    </xf>
    <xf numFmtId="0" fontId="9" fillId="0" borderId="13" xfId="0" applyFont="1" applyBorder="1" applyAlignment="1">
      <alignment horizontal="center" vertical="top" wrapText="1"/>
    </xf>
    <xf numFmtId="3" fontId="9" fillId="0" borderId="13" xfId="0" applyNumberFormat="1" applyFont="1" applyBorder="1" applyAlignment="1">
      <alignment horizontal="center" vertical="center" wrapText="1"/>
    </xf>
    <xf numFmtId="4" fontId="9" fillId="0" borderId="13" xfId="0" applyNumberFormat="1" applyFont="1" applyBorder="1" applyAlignment="1">
      <alignment horizontal="center" vertical="center" wrapText="1"/>
    </xf>
    <xf numFmtId="174" fontId="9" fillId="0" borderId="13" xfId="0" applyNumberFormat="1" applyFont="1" applyBorder="1" applyAlignment="1">
      <alignment horizontal="center" vertical="center" wrapText="1"/>
    </xf>
    <xf numFmtId="3" fontId="56" fillId="0" borderId="13" xfId="0" applyNumberFormat="1" applyFont="1" applyBorder="1"/>
    <xf numFmtId="0" fontId="9" fillId="0" borderId="13" xfId="0" applyFont="1" applyBorder="1" applyAlignment="1">
      <alignment vertical="top" wrapText="1"/>
    </xf>
    <xf numFmtId="0" fontId="43" fillId="0" borderId="0" xfId="0" applyFont="1" applyAlignment="1">
      <alignment horizontal="left" vertical="top" wrapText="1"/>
    </xf>
    <xf numFmtId="1" fontId="42" fillId="0" borderId="13" xfId="0" applyNumberFormat="1" applyFont="1" applyBorder="1" applyAlignment="1">
      <alignment horizontal="center" vertical="top" wrapText="1"/>
    </xf>
    <xf numFmtId="3" fontId="10" fillId="0" borderId="13" xfId="0" applyNumberFormat="1" applyFont="1" applyBorder="1" applyAlignment="1">
      <alignment horizontal="right" wrapText="1"/>
    </xf>
    <xf numFmtId="177" fontId="43" fillId="0" borderId="13" xfId="0" applyNumberFormat="1" applyFont="1" applyBorder="1" applyAlignment="1">
      <alignment wrapText="1"/>
    </xf>
    <xf numFmtId="177" fontId="43" fillId="0" borderId="13" xfId="158" applyNumberFormat="1" applyFont="1" applyBorder="1" applyAlignment="1">
      <alignment wrapText="1"/>
    </xf>
    <xf numFmtId="177" fontId="43" fillId="0" borderId="13" xfId="158" applyNumberFormat="1" applyFont="1" applyFill="1" applyBorder="1" applyAlignment="1">
      <alignment wrapText="1"/>
    </xf>
    <xf numFmtId="177" fontId="59" fillId="0" borderId="13" xfId="158" applyNumberFormat="1" applyFont="1" applyFill="1" applyBorder="1" applyAlignment="1">
      <alignment horizontal="right" wrapText="1"/>
    </xf>
    <xf numFmtId="177" fontId="43" fillId="0" borderId="13" xfId="158" applyNumberFormat="1" applyFont="1" applyFill="1" applyBorder="1" applyAlignment="1">
      <alignment horizontal="right" wrapText="1"/>
    </xf>
    <xf numFmtId="177" fontId="44" fillId="0" borderId="13" xfId="0" applyNumberFormat="1" applyFont="1" applyBorder="1" applyAlignment="1">
      <alignment wrapText="1"/>
    </xf>
    <xf numFmtId="177" fontId="43" fillId="0" borderId="13" xfId="0" applyNumberFormat="1" applyFont="1" applyBorder="1" applyAlignment="1">
      <alignment horizontal="right"/>
    </xf>
    <xf numFmtId="177" fontId="43" fillId="0" borderId="13" xfId="0" applyNumberFormat="1" applyFont="1" applyBorder="1" applyAlignment="1">
      <alignment horizontal="right" wrapText="1"/>
    </xf>
    <xf numFmtId="177" fontId="43" fillId="0" borderId="13" xfId="0" applyNumberFormat="1" applyFont="1" applyBorder="1"/>
    <xf numFmtId="177" fontId="47" fillId="0" borderId="13" xfId="109" applyNumberFormat="1" applyFont="1" applyBorder="1" applyAlignment="1" applyProtection="1">
      <alignment horizontal="right"/>
      <protection locked="0"/>
    </xf>
    <xf numFmtId="177" fontId="43" fillId="0" borderId="13" xfId="109" applyNumberFormat="1" applyFont="1" applyBorder="1" applyAlignment="1" applyProtection="1">
      <alignment horizontal="right"/>
      <protection locked="0"/>
    </xf>
    <xf numFmtId="177" fontId="43" fillId="0" borderId="13" xfId="200" applyNumberFormat="1" applyFont="1" applyBorder="1" applyAlignment="1">
      <alignment horizontal="right" wrapText="1"/>
    </xf>
    <xf numFmtId="177" fontId="44" fillId="0" borderId="13" xfId="0" applyNumberFormat="1" applyFont="1" applyBorder="1" applyAlignment="1">
      <alignment horizontal="center" vertical="center" wrapText="1"/>
    </xf>
    <xf numFmtId="177" fontId="10" fillId="0" borderId="13" xfId="0" applyNumberFormat="1" applyFont="1" applyBorder="1" applyAlignment="1">
      <alignment wrapText="1"/>
    </xf>
    <xf numFmtId="177" fontId="9" fillId="0" borderId="13" xfId="0" applyNumberFormat="1" applyFont="1" applyBorder="1" applyAlignment="1">
      <alignment wrapText="1"/>
    </xf>
    <xf numFmtId="177" fontId="0" fillId="0" borderId="13" xfId="0" applyNumberFormat="1" applyBorder="1"/>
    <xf numFmtId="177" fontId="43" fillId="0" borderId="13" xfId="198" applyNumberFormat="1" applyFont="1" applyFill="1" applyBorder="1" applyAlignment="1">
      <alignment wrapText="1"/>
    </xf>
    <xf numFmtId="175" fontId="43" fillId="0" borderId="13" xfId="0" applyNumberFormat="1" applyFont="1" applyBorder="1" applyAlignment="1">
      <alignment horizontal="center"/>
    </xf>
    <xf numFmtId="177" fontId="43" fillId="0" borderId="13" xfId="202" applyNumberFormat="1" applyFont="1" applyBorder="1" applyAlignment="1">
      <alignment wrapText="1"/>
    </xf>
    <xf numFmtId="0" fontId="8" fillId="0" borderId="13" xfId="0" applyFont="1" applyBorder="1" applyAlignment="1">
      <alignment horizontal="center" vertical="top"/>
    </xf>
    <xf numFmtId="49" fontId="43" fillId="0" borderId="13" xfId="0" quotePrefix="1" applyNumberFormat="1" applyFont="1" applyBorder="1" applyAlignment="1">
      <alignment horizontal="justify" vertical="top" wrapText="1"/>
    </xf>
    <xf numFmtId="0" fontId="0" fillId="0" borderId="13" xfId="0" applyBorder="1" applyAlignment="1">
      <alignment vertical="top"/>
    </xf>
    <xf numFmtId="177" fontId="62" fillId="0" borderId="13" xfId="0" applyNumberFormat="1" applyFont="1" applyBorder="1" applyAlignment="1">
      <alignment horizontal="right" wrapText="1"/>
    </xf>
    <xf numFmtId="175" fontId="4" fillId="0" borderId="13" xfId="0" applyNumberFormat="1" applyFont="1" applyBorder="1" applyAlignment="1">
      <alignment horizontal="center" wrapText="1"/>
    </xf>
    <xf numFmtId="1" fontId="44" fillId="0" borderId="13" xfId="0" applyNumberFormat="1" applyFont="1" applyBorder="1" applyAlignment="1">
      <alignment horizontal="center" vertical="top"/>
    </xf>
    <xf numFmtId="177" fontId="10" fillId="0" borderId="13" xfId="158" applyNumberFormat="1" applyFont="1" applyFill="1" applyBorder="1" applyAlignment="1">
      <alignment wrapText="1"/>
    </xf>
    <xf numFmtId="177" fontId="4" fillId="0" borderId="13" xfId="0" applyNumberFormat="1" applyFont="1" applyBorder="1" applyAlignment="1">
      <alignment horizontal="right"/>
    </xf>
    <xf numFmtId="0" fontId="55" fillId="0" borderId="0" xfId="106" applyFont="1"/>
    <xf numFmtId="0" fontId="55" fillId="0" borderId="0" xfId="0" applyFont="1"/>
    <xf numFmtId="0" fontId="60" fillId="0" borderId="13" xfId="0" applyFont="1" applyBorder="1" applyAlignment="1">
      <alignment horizontal="center"/>
    </xf>
    <xf numFmtId="0" fontId="60" fillId="0" borderId="13" xfId="0" applyFont="1" applyBorder="1"/>
    <xf numFmtId="0" fontId="43" fillId="0" borderId="13" xfId="0" quotePrefix="1" applyFont="1" applyBorder="1" applyAlignment="1">
      <alignment horizontal="justify" vertical="top" wrapText="1"/>
    </xf>
    <xf numFmtId="0" fontId="43" fillId="0" borderId="13" xfId="0" applyFont="1" applyBorder="1" applyAlignment="1">
      <alignment horizontal="justify" vertical="top" wrapText="1"/>
    </xf>
    <xf numFmtId="0" fontId="43" fillId="0" borderId="13" xfId="0" applyFont="1" applyBorder="1" applyAlignment="1">
      <alignment vertical="center" wrapText="1"/>
    </xf>
    <xf numFmtId="0" fontId="44" fillId="0" borderId="13" xfId="0" applyFont="1" applyBorder="1" applyAlignment="1">
      <alignment horizontal="center"/>
    </xf>
    <xf numFmtId="177" fontId="44" fillId="0" borderId="13" xfId="0" applyNumberFormat="1" applyFont="1" applyBorder="1"/>
    <xf numFmtId="0" fontId="64" fillId="0" borderId="0" xfId="199" applyFont="1" applyAlignment="1">
      <alignment horizontal="left" vertical="center"/>
    </xf>
    <xf numFmtId="0" fontId="64" fillId="0" borderId="0" xfId="199" applyFont="1" applyAlignment="1">
      <alignment horizontal="left" vertical="center" wrapText="1"/>
    </xf>
    <xf numFmtId="0" fontId="65" fillId="0" borderId="0" xfId="199" applyFont="1" applyAlignment="1">
      <alignment horizontal="left" vertical="center"/>
    </xf>
    <xf numFmtId="0" fontId="65" fillId="0" borderId="0" xfId="199" applyFont="1" applyAlignment="1">
      <alignment horizontal="left" vertical="center" wrapText="1"/>
    </xf>
    <xf numFmtId="0" fontId="66" fillId="0" borderId="0" xfId="199" applyFont="1" applyAlignment="1">
      <alignment horizontal="left" vertical="center" wrapText="1"/>
    </xf>
    <xf numFmtId="0" fontId="68" fillId="0" borderId="0" xfId="199" applyFont="1" applyAlignment="1">
      <alignment horizontal="left" vertical="center" wrapText="1"/>
    </xf>
    <xf numFmtId="0" fontId="69" fillId="0" borderId="0" xfId="109" applyFont="1" applyAlignment="1">
      <alignment horizontal="left"/>
    </xf>
    <xf numFmtId="0" fontId="70" fillId="0" borderId="0" xfId="109" applyFont="1" applyAlignment="1">
      <alignment horizontal="justify" vertical="top"/>
    </xf>
    <xf numFmtId="0" fontId="43" fillId="0" borderId="0" xfId="109" applyFont="1" applyAlignment="1">
      <alignment horizontal="justify" vertical="top"/>
    </xf>
    <xf numFmtId="0" fontId="43" fillId="15" borderId="0" xfId="106" applyFont="1" applyFill="1" applyAlignment="1">
      <alignment horizontal="justify" vertical="top" wrapText="1" readingOrder="1"/>
    </xf>
    <xf numFmtId="0" fontId="70" fillId="0" borderId="0" xfId="109" applyFont="1"/>
    <xf numFmtId="0" fontId="44" fillId="0" borderId="0" xfId="109" applyFont="1" applyAlignment="1">
      <alignment horizontal="justify"/>
    </xf>
    <xf numFmtId="0" fontId="43" fillId="0" borderId="0" xfId="109" applyFont="1" applyAlignment="1">
      <alignment horizontal="justify"/>
    </xf>
    <xf numFmtId="0" fontId="69" fillId="18" borderId="0" xfId="109" applyFont="1" applyFill="1" applyAlignment="1">
      <alignment horizontal="left"/>
    </xf>
    <xf numFmtId="0" fontId="71" fillId="0" borderId="0" xfId="109" applyFont="1" applyAlignment="1">
      <alignment horizontal="justify" vertical="top"/>
    </xf>
    <xf numFmtId="0" fontId="43" fillId="0" borderId="0" xfId="106" applyFont="1" applyAlignment="1">
      <alignment horizontal="justify" vertical="top" wrapText="1"/>
    </xf>
    <xf numFmtId="0" fontId="43" fillId="0" borderId="0" xfId="107" applyFont="1" applyAlignment="1">
      <alignment horizontal="justify" vertical="top" wrapText="1"/>
    </xf>
    <xf numFmtId="0" fontId="11" fillId="0" borderId="0" xfId="0" applyFont="1"/>
    <xf numFmtId="0" fontId="11" fillId="0" borderId="0" xfId="106" applyFont="1"/>
    <xf numFmtId="0" fontId="43" fillId="0" borderId="13" xfId="0" applyFont="1" applyBorder="1" applyAlignment="1">
      <alignment horizontal="justify" wrapText="1"/>
    </xf>
    <xf numFmtId="0" fontId="9" fillId="0" borderId="13" xfId="0" applyFont="1" applyBorder="1" applyAlignment="1">
      <alignment horizontal="justify" vertical="top" wrapText="1"/>
    </xf>
    <xf numFmtId="0" fontId="44" fillId="0" borderId="13" xfId="0" applyFont="1" applyBorder="1" applyAlignment="1">
      <alignment horizontal="justify" vertical="top" wrapText="1"/>
    </xf>
    <xf numFmtId="0" fontId="44" fillId="0" borderId="13" xfId="0" applyFont="1" applyBorder="1" applyAlignment="1">
      <alignment horizontal="justify" vertical="center" wrapText="1"/>
    </xf>
    <xf numFmtId="0" fontId="44" fillId="0" borderId="13" xfId="0" applyFont="1" applyBorder="1" applyAlignment="1">
      <alignment horizontal="justify" wrapText="1"/>
    </xf>
    <xf numFmtId="0" fontId="42" fillId="0" borderId="13" xfId="0" applyFont="1" applyBorder="1" applyAlignment="1">
      <alignment horizontal="justify" vertical="top" wrapText="1"/>
    </xf>
    <xf numFmtId="0" fontId="43" fillId="0" borderId="13" xfId="200" applyFont="1" applyBorder="1" applyAlignment="1">
      <alignment horizontal="justify" vertical="top" wrapText="1"/>
    </xf>
    <xf numFmtId="0" fontId="44" fillId="0" borderId="13" xfId="0" applyFont="1" applyBorder="1" applyAlignment="1">
      <alignment horizontal="left" vertical="top" wrapText="1"/>
    </xf>
    <xf numFmtId="2" fontId="44" fillId="0" borderId="13" xfId="0" applyNumberFormat="1" applyFont="1" applyBorder="1" applyAlignment="1">
      <alignment wrapText="1"/>
    </xf>
    <xf numFmtId="164" fontId="44" fillId="0" borderId="13" xfId="0" applyNumberFormat="1" applyFont="1" applyBorder="1" applyAlignment="1">
      <alignment wrapText="1"/>
    </xf>
    <xf numFmtId="0" fontId="6" fillId="0" borderId="13" xfId="0" applyFont="1" applyBorder="1" applyAlignment="1">
      <alignment horizontal="center" vertical="top"/>
    </xf>
    <xf numFmtId="0" fontId="6" fillId="0" borderId="13" xfId="0" applyFont="1" applyBorder="1"/>
    <xf numFmtId="0" fontId="7" fillId="0" borderId="13" xfId="0" applyFont="1" applyBorder="1" applyAlignment="1">
      <alignment horizontal="center"/>
    </xf>
    <xf numFmtId="4" fontId="56" fillId="0" borderId="13" xfId="0" applyNumberFormat="1" applyFont="1" applyBorder="1"/>
    <xf numFmtId="174" fontId="56" fillId="0" borderId="13" xfId="0" applyNumberFormat="1" applyFont="1" applyBorder="1"/>
    <xf numFmtId="0" fontId="0" fillId="0" borderId="13" xfId="0" applyBorder="1" applyAlignment="1">
      <alignment horizontal="center"/>
    </xf>
    <xf numFmtId="0" fontId="60" fillId="0" borderId="13" xfId="0" applyFont="1" applyBorder="1" applyAlignment="1">
      <alignment horizontal="center" vertical="top"/>
    </xf>
    <xf numFmtId="0" fontId="61" fillId="0" borderId="13" xfId="0" applyFont="1" applyBorder="1"/>
    <xf numFmtId="2" fontId="0" fillId="0" borderId="13" xfId="0" applyNumberFormat="1" applyBorder="1"/>
    <xf numFmtId="0" fontId="6" fillId="0" borderId="13" xfId="0" applyFont="1" applyBorder="1" applyAlignment="1">
      <alignment horizontal="center"/>
    </xf>
    <xf numFmtId="0" fontId="7" fillId="0" borderId="13" xfId="0" applyFont="1" applyBorder="1"/>
    <xf numFmtId="2" fontId="9" fillId="0" borderId="13" xfId="0" applyNumberFormat="1" applyFont="1" applyBorder="1" applyAlignment="1">
      <alignment wrapText="1"/>
    </xf>
    <xf numFmtId="176" fontId="9" fillId="0" borderId="13" xfId="0" applyNumberFormat="1" applyFont="1" applyBorder="1" applyAlignment="1">
      <alignment wrapText="1"/>
    </xf>
    <xf numFmtId="178" fontId="43" fillId="0" borderId="13" xfId="0" applyNumberFormat="1" applyFont="1" applyBorder="1" applyAlignment="1">
      <alignment horizontal="right" wrapText="1"/>
    </xf>
    <xf numFmtId="178" fontId="10" fillId="0" borderId="13" xfId="0" applyNumberFormat="1" applyFont="1" applyBorder="1" applyAlignment="1">
      <alignment wrapText="1"/>
    </xf>
    <xf numFmtId="178" fontId="10" fillId="0" borderId="13" xfId="0" applyNumberFormat="1" applyFont="1" applyBorder="1" applyAlignment="1">
      <alignment horizontal="right" wrapText="1"/>
    </xf>
    <xf numFmtId="178" fontId="59" fillId="0" borderId="13" xfId="0" applyNumberFormat="1" applyFont="1" applyBorder="1" applyAlignment="1">
      <alignment horizontal="right" wrapText="1"/>
    </xf>
    <xf numFmtId="178" fontId="43" fillId="0" borderId="13" xfId="0" applyNumberFormat="1" applyFont="1" applyBorder="1"/>
    <xf numFmtId="178" fontId="43" fillId="0" borderId="13" xfId="158" applyNumberFormat="1" applyFont="1" applyFill="1" applyBorder="1" applyAlignment="1">
      <alignment horizontal="right" wrapText="1"/>
    </xf>
    <xf numFmtId="178" fontId="43" fillId="0" borderId="13" xfId="0" applyNumberFormat="1" applyFont="1" applyBorder="1" applyAlignment="1">
      <alignment wrapText="1"/>
    </xf>
    <xf numFmtId="178" fontId="43" fillId="0" borderId="13" xfId="0" applyNumberFormat="1" applyFont="1" applyBorder="1" applyAlignment="1">
      <alignment horizontal="right"/>
    </xf>
    <xf numFmtId="178" fontId="59" fillId="0" borderId="13" xfId="0" applyNumberFormat="1" applyFont="1" applyBorder="1" applyAlignment="1">
      <alignment horizontal="right"/>
    </xf>
    <xf numFmtId="178" fontId="44" fillId="0" borderId="13" xfId="0" applyNumberFormat="1" applyFont="1" applyBorder="1" applyAlignment="1">
      <alignment horizontal="right" vertical="center" wrapText="1"/>
    </xf>
    <xf numFmtId="178" fontId="43" fillId="0" borderId="13" xfId="0" applyNumberFormat="1" applyFont="1" applyBorder="1" applyAlignment="1">
      <alignment horizontal="center"/>
    </xf>
    <xf numFmtId="178" fontId="43" fillId="0" borderId="13" xfId="200" applyNumberFormat="1" applyFont="1" applyBorder="1" applyAlignment="1">
      <alignment horizontal="right" wrapText="1"/>
    </xf>
    <xf numFmtId="0" fontId="67" fillId="0" borderId="0" xfId="199" applyFont="1" applyAlignment="1">
      <alignment horizontal="center" vertical="center" wrapText="1"/>
    </xf>
    <xf numFmtId="0" fontId="44" fillId="0" borderId="0" xfId="109" applyFont="1" applyAlignment="1">
      <alignment horizontal="left"/>
    </xf>
    <xf numFmtId="0" fontId="0" fillId="0" borderId="0" xfId="0" applyAlignment="1">
      <alignment horizontal="left"/>
    </xf>
    <xf numFmtId="0" fontId="43" fillId="0" borderId="0" xfId="109" applyFont="1" applyAlignment="1">
      <alignment horizontal="justify" vertical="top"/>
    </xf>
    <xf numFmtId="0" fontId="70" fillId="0" borderId="0" xfId="109" applyFont="1" applyAlignment="1">
      <alignment horizontal="justify" vertical="top"/>
    </xf>
    <xf numFmtId="0" fontId="44" fillId="0" borderId="0" xfId="0" applyFont="1" applyAlignment="1">
      <alignment horizontal="justify" vertical="top"/>
    </xf>
    <xf numFmtId="0" fontId="44" fillId="0" borderId="0" xfId="109" applyFont="1" applyAlignment="1">
      <alignment horizontal="justify" vertical="top" wrapText="1"/>
    </xf>
    <xf numFmtId="0" fontId="44" fillId="0" borderId="0" xfId="109" applyFont="1" applyAlignment="1">
      <alignment horizontal="justify" vertical="top"/>
    </xf>
    <xf numFmtId="0" fontId="65" fillId="0" borderId="0" xfId="109" applyFont="1" applyAlignment="1">
      <alignment horizontal="left" wrapText="1"/>
    </xf>
    <xf numFmtId="0" fontId="43" fillId="0" borderId="0" xfId="109" applyFont="1" applyAlignment="1">
      <alignment horizontal="justify" vertical="top" wrapText="1"/>
    </xf>
    <xf numFmtId="0" fontId="43" fillId="15" borderId="0" xfId="106" applyFont="1" applyFill="1" applyAlignment="1">
      <alignment horizontal="justify" vertical="top" wrapText="1" readingOrder="1"/>
    </xf>
    <xf numFmtId="0" fontId="44" fillId="0" borderId="0" xfId="109" applyFont="1" applyAlignment="1">
      <alignment horizontal="left" vertical="top"/>
    </xf>
    <xf numFmtId="0" fontId="43" fillId="0" borderId="0" xfId="106" applyFont="1" applyAlignment="1">
      <alignment horizontal="justify" vertical="top" wrapText="1"/>
    </xf>
    <xf numFmtId="0" fontId="44" fillId="0" borderId="0" xfId="106" applyFont="1" applyAlignment="1">
      <alignment horizontal="justify" vertical="top" wrapText="1"/>
    </xf>
    <xf numFmtId="0" fontId="9" fillId="0" borderId="13" xfId="0" applyFont="1" applyBorder="1" applyAlignment="1">
      <alignment horizontal="left" wrapText="1"/>
    </xf>
    <xf numFmtId="0" fontId="55" fillId="0" borderId="13" xfId="0" applyFont="1" applyBorder="1" applyAlignment="1">
      <alignment horizontal="justify" vertical="top" wrapText="1"/>
    </xf>
    <xf numFmtId="0" fontId="43" fillId="0" borderId="13" xfId="0" applyFont="1" applyBorder="1" applyAlignment="1">
      <alignment horizontal="right" vertical="center" wrapText="1"/>
    </xf>
    <xf numFmtId="0" fontId="44" fillId="0" borderId="13" xfId="0" applyFont="1" applyBorder="1" applyAlignment="1">
      <alignment horizontal="right" vertical="center" wrapText="1"/>
    </xf>
    <xf numFmtId="0" fontId="44" fillId="0" borderId="13" xfId="0" applyFont="1" applyBorder="1" applyAlignment="1">
      <alignment horizontal="right"/>
    </xf>
    <xf numFmtId="0" fontId="43" fillId="0" borderId="13" xfId="0" applyFont="1" applyBorder="1" applyAlignment="1">
      <alignment horizontal="center"/>
    </xf>
    <xf numFmtId="0" fontId="44" fillId="0" borderId="13" xfId="0" applyFont="1" applyBorder="1" applyAlignment="1">
      <alignment horizontal="center" vertical="center" wrapText="1"/>
    </xf>
    <xf numFmtId="0" fontId="44" fillId="0" borderId="13" xfId="0" applyFont="1" applyBorder="1" applyAlignment="1">
      <alignment horizontal="center"/>
    </xf>
    <xf numFmtId="0" fontId="43" fillId="0" borderId="13" xfId="0" applyFont="1" applyBorder="1" applyAlignment="1">
      <alignment horizontal="left" vertical="center" wrapText="1"/>
    </xf>
    <xf numFmtId="0" fontId="43" fillId="0" borderId="13" xfId="0" applyFont="1" applyBorder="1" applyAlignment="1">
      <alignment horizontal="center" vertical="center" wrapText="1"/>
    </xf>
  </cellXfs>
  <cellStyles count="20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ilješka" xfId="26" xr:uid="{00000000-0005-0000-0000-000019000000}"/>
    <cellStyle name="Calculation 2" xfId="27" xr:uid="{00000000-0005-0000-0000-00001A000000}"/>
    <cellStyle name="Check Cell 2" xfId="28" xr:uid="{00000000-0005-0000-0000-00001B000000}"/>
    <cellStyle name="Comma 10" xfId="29" xr:uid="{00000000-0005-0000-0000-00001C000000}"/>
    <cellStyle name="Comma 11" xfId="30" xr:uid="{00000000-0005-0000-0000-00001D000000}"/>
    <cellStyle name="Comma 12" xfId="31" xr:uid="{00000000-0005-0000-0000-00001E000000}"/>
    <cellStyle name="Comma 2" xfId="32" xr:uid="{00000000-0005-0000-0000-00001F000000}"/>
    <cellStyle name="Comma 2 2" xfId="33" xr:uid="{00000000-0005-0000-0000-000020000000}"/>
    <cellStyle name="Comma 2 2 2" xfId="34" xr:uid="{00000000-0005-0000-0000-000021000000}"/>
    <cellStyle name="Comma 2 3" xfId="35" xr:uid="{00000000-0005-0000-0000-000022000000}"/>
    <cellStyle name="Comma 2 3 2" xfId="36" xr:uid="{00000000-0005-0000-0000-000023000000}"/>
    <cellStyle name="Comma 2 4" xfId="37" xr:uid="{00000000-0005-0000-0000-000024000000}"/>
    <cellStyle name="Comma 2 5" xfId="187" xr:uid="{00000000-0005-0000-0000-000025000000}"/>
    <cellStyle name="Comma 3" xfId="38" xr:uid="{00000000-0005-0000-0000-000026000000}"/>
    <cellStyle name="Comma 3 2" xfId="39" xr:uid="{00000000-0005-0000-0000-000027000000}"/>
    <cellStyle name="Comma 3 2 2" xfId="40" xr:uid="{00000000-0005-0000-0000-000028000000}"/>
    <cellStyle name="Comma 3 2 3" xfId="41" xr:uid="{00000000-0005-0000-0000-000029000000}"/>
    <cellStyle name="Comma 3 3" xfId="42" xr:uid="{00000000-0005-0000-0000-00002A000000}"/>
    <cellStyle name="Comma 3 3 2" xfId="43" xr:uid="{00000000-0005-0000-0000-00002B000000}"/>
    <cellStyle name="Comma 3 3 3" xfId="44" xr:uid="{00000000-0005-0000-0000-00002C000000}"/>
    <cellStyle name="Comma 3 4" xfId="45" xr:uid="{00000000-0005-0000-0000-00002D000000}"/>
    <cellStyle name="Comma 3 4 2" xfId="46" xr:uid="{00000000-0005-0000-0000-00002E000000}"/>
    <cellStyle name="Comma 3 4 2 2" xfId="47" xr:uid="{00000000-0005-0000-0000-00002F000000}"/>
    <cellStyle name="Comma 3 4 2 3" xfId="48" xr:uid="{00000000-0005-0000-0000-000030000000}"/>
    <cellStyle name="Comma 3 4 3" xfId="49" xr:uid="{00000000-0005-0000-0000-000031000000}"/>
    <cellStyle name="Comma 3 4 4" xfId="50" xr:uid="{00000000-0005-0000-0000-000032000000}"/>
    <cellStyle name="Comma 3 5" xfId="51" xr:uid="{00000000-0005-0000-0000-000033000000}"/>
    <cellStyle name="Comma 3 6" xfId="52" xr:uid="{00000000-0005-0000-0000-000034000000}"/>
    <cellStyle name="Comma 3 7" xfId="159" xr:uid="{00000000-0005-0000-0000-000035000000}"/>
    <cellStyle name="Comma 4" xfId="53" xr:uid="{00000000-0005-0000-0000-000036000000}"/>
    <cellStyle name="Comma 4 2" xfId="54" xr:uid="{00000000-0005-0000-0000-000037000000}"/>
    <cellStyle name="Comma 4 2 2" xfId="55" xr:uid="{00000000-0005-0000-0000-000038000000}"/>
    <cellStyle name="Comma 4 3" xfId="56" xr:uid="{00000000-0005-0000-0000-000039000000}"/>
    <cellStyle name="Comma 5" xfId="57" xr:uid="{00000000-0005-0000-0000-00003A000000}"/>
    <cellStyle name="Comma 5 2" xfId="58" xr:uid="{00000000-0005-0000-0000-00003B000000}"/>
    <cellStyle name="Comma 5 2 2" xfId="59" xr:uid="{00000000-0005-0000-0000-00003C000000}"/>
    <cellStyle name="Comma 5 2 3" xfId="60" xr:uid="{00000000-0005-0000-0000-00003D000000}"/>
    <cellStyle name="Comma 5 3" xfId="61" xr:uid="{00000000-0005-0000-0000-00003E000000}"/>
    <cellStyle name="Comma 5 4" xfId="62" xr:uid="{00000000-0005-0000-0000-00003F000000}"/>
    <cellStyle name="Comma 6" xfId="63" xr:uid="{00000000-0005-0000-0000-000040000000}"/>
    <cellStyle name="Comma 6 2" xfId="64" xr:uid="{00000000-0005-0000-0000-000041000000}"/>
    <cellStyle name="Comma 6 3" xfId="65" xr:uid="{00000000-0005-0000-0000-000042000000}"/>
    <cellStyle name="Comma 7" xfId="66" xr:uid="{00000000-0005-0000-0000-000043000000}"/>
    <cellStyle name="Comma 8" xfId="67" xr:uid="{00000000-0005-0000-0000-000044000000}"/>
    <cellStyle name="Comma 9" xfId="68" xr:uid="{00000000-0005-0000-0000-000045000000}"/>
    <cellStyle name="Comma 9 2" xfId="69" xr:uid="{00000000-0005-0000-0000-000046000000}"/>
    <cellStyle name="Currency 2" xfId="70" xr:uid="{00000000-0005-0000-0000-000047000000}"/>
    <cellStyle name="Currency 2 2" xfId="71" xr:uid="{00000000-0005-0000-0000-000048000000}"/>
    <cellStyle name="Currency 3" xfId="72" xr:uid="{00000000-0005-0000-0000-000049000000}"/>
    <cellStyle name="Currency 3 2" xfId="73" xr:uid="{00000000-0005-0000-0000-00004A000000}"/>
    <cellStyle name="Currency 4 2" xfId="74" xr:uid="{00000000-0005-0000-0000-00004B000000}"/>
    <cellStyle name="Currency 5 2" xfId="75" xr:uid="{00000000-0005-0000-0000-00004C000000}"/>
    <cellStyle name="Currency 8" xfId="76" xr:uid="{00000000-0005-0000-0000-00004D000000}"/>
    <cellStyle name="Currency 9" xfId="77" xr:uid="{00000000-0005-0000-0000-00004E000000}"/>
    <cellStyle name="Dobro" xfId="78" xr:uid="{00000000-0005-0000-0000-00004F000000}"/>
    <cellStyle name="Explanatory Text 2" xfId="79" xr:uid="{00000000-0005-0000-0000-000050000000}"/>
    <cellStyle name="Good 2" xfId="80" xr:uid="{00000000-0005-0000-0000-000051000000}"/>
    <cellStyle name="Heading 1 2" xfId="81" xr:uid="{00000000-0005-0000-0000-000052000000}"/>
    <cellStyle name="Heading 2 2" xfId="82" xr:uid="{00000000-0005-0000-0000-000053000000}"/>
    <cellStyle name="Heading 3 2" xfId="83" xr:uid="{00000000-0005-0000-0000-000054000000}"/>
    <cellStyle name="Heading 4 2" xfId="84" xr:uid="{00000000-0005-0000-0000-000055000000}"/>
    <cellStyle name="Heading1 1" xfId="85" xr:uid="{00000000-0005-0000-0000-000056000000}"/>
    <cellStyle name="Hyperlink 2" xfId="86" xr:uid="{00000000-0005-0000-0000-000057000000}"/>
    <cellStyle name="Hyperlink 2 2" xfId="87" xr:uid="{00000000-0005-0000-0000-000058000000}"/>
    <cellStyle name="Hyperlink 2 3" xfId="88" xr:uid="{00000000-0005-0000-0000-000059000000}"/>
    <cellStyle name="Hyperlink 3" xfId="89" xr:uid="{00000000-0005-0000-0000-00005A000000}"/>
    <cellStyle name="Input 2" xfId="90" xr:uid="{00000000-0005-0000-0000-00005B000000}"/>
    <cellStyle name="Izlaz" xfId="91" xr:uid="{00000000-0005-0000-0000-00005C000000}"/>
    <cellStyle name="kolicina" xfId="160" xr:uid="{00000000-0005-0000-0000-00005D000000}"/>
    <cellStyle name="kolona A" xfId="92" xr:uid="{00000000-0005-0000-0000-00005E000000}"/>
    <cellStyle name="kolona B" xfId="93" xr:uid="{00000000-0005-0000-0000-00005F000000}"/>
    <cellStyle name="kolona C" xfId="94" xr:uid="{00000000-0005-0000-0000-000060000000}"/>
    <cellStyle name="kolona E" xfId="95" xr:uid="{00000000-0005-0000-0000-000061000000}"/>
    <cellStyle name="kolona F" xfId="96" xr:uid="{00000000-0005-0000-0000-000062000000}"/>
    <cellStyle name="kolona G" xfId="97" xr:uid="{00000000-0005-0000-0000-000063000000}"/>
    <cellStyle name="kolona H" xfId="98" xr:uid="{00000000-0005-0000-0000-000064000000}"/>
    <cellStyle name="komadi" xfId="99" xr:uid="{00000000-0005-0000-0000-000065000000}"/>
    <cellStyle name="Linked Cell 2" xfId="100" xr:uid="{00000000-0005-0000-0000-000066000000}"/>
    <cellStyle name="nabrajanje" xfId="101" xr:uid="{00000000-0005-0000-0000-000067000000}"/>
    <cellStyle name="napomene" xfId="102" xr:uid="{00000000-0005-0000-0000-000068000000}"/>
    <cellStyle name="Naslov" xfId="103" xr:uid="{00000000-0005-0000-0000-000069000000}"/>
    <cellStyle name="Neutral 2" xfId="104" xr:uid="{00000000-0005-0000-0000-00006A000000}"/>
    <cellStyle name="Normal 10" xfId="105" xr:uid="{00000000-0005-0000-0000-00006B000000}"/>
    <cellStyle name="Normal 10 2" xfId="197" xr:uid="{00000000-0005-0000-0000-00006C000000}"/>
    <cellStyle name="Normal 10 3" xfId="186" xr:uid="{00000000-0005-0000-0000-00006D000000}"/>
    <cellStyle name="Normal 11" xfId="106" xr:uid="{00000000-0005-0000-0000-00006E000000}"/>
    <cellStyle name="Normal 11 2" xfId="188" xr:uid="{00000000-0005-0000-0000-00006F000000}"/>
    <cellStyle name="Normal 12" xfId="107" xr:uid="{00000000-0005-0000-0000-000070000000}"/>
    <cellStyle name="Normal 13" xfId="185" xr:uid="{00000000-0005-0000-0000-000071000000}"/>
    <cellStyle name="Normal 14" xfId="108" xr:uid="{00000000-0005-0000-0000-000072000000}"/>
    <cellStyle name="Normal 14 2" xfId="184" xr:uid="{00000000-0005-0000-0000-000073000000}"/>
    <cellStyle name="Normal 2" xfId="109" xr:uid="{00000000-0005-0000-0000-000074000000}"/>
    <cellStyle name="Normal 2 10" xfId="165" xr:uid="{00000000-0005-0000-0000-000075000000}"/>
    <cellStyle name="Normal 2 2" xfId="110" xr:uid="{00000000-0005-0000-0000-000076000000}"/>
    <cellStyle name="Normal 2 2 2" xfId="111" xr:uid="{00000000-0005-0000-0000-000077000000}"/>
    <cellStyle name="Normal 2 2 2 2" xfId="189" xr:uid="{00000000-0005-0000-0000-000078000000}"/>
    <cellStyle name="Normal 2 2 3" xfId="112" xr:uid="{00000000-0005-0000-0000-000079000000}"/>
    <cellStyle name="Normal 2 20" xfId="113" xr:uid="{00000000-0005-0000-0000-00007A000000}"/>
    <cellStyle name="Normal 2 3" xfId="114" xr:uid="{00000000-0005-0000-0000-00007B000000}"/>
    <cellStyle name="Normal 2 3 2" xfId="115" xr:uid="{00000000-0005-0000-0000-00007C000000}"/>
    <cellStyle name="Normal 2 4" xfId="116" xr:uid="{00000000-0005-0000-0000-00007D000000}"/>
    <cellStyle name="Normal 2 5" xfId="192" xr:uid="{00000000-0005-0000-0000-00007E000000}"/>
    <cellStyle name="Normal 25" xfId="196" xr:uid="{00000000-0005-0000-0000-00007F000000}"/>
    <cellStyle name="Normal 3" xfId="117" xr:uid="{00000000-0005-0000-0000-000080000000}"/>
    <cellStyle name="Normal 3 2" xfId="118" xr:uid="{00000000-0005-0000-0000-000081000000}"/>
    <cellStyle name="Normal 3 2 2" xfId="119" xr:uid="{00000000-0005-0000-0000-000082000000}"/>
    <cellStyle name="Normal 3 3" xfId="120" xr:uid="{00000000-0005-0000-0000-000083000000}"/>
    <cellStyle name="Normal 3 3 2" xfId="121" xr:uid="{00000000-0005-0000-0000-000084000000}"/>
    <cellStyle name="Normal 3 4" xfId="122" xr:uid="{00000000-0005-0000-0000-000085000000}"/>
    <cellStyle name="Normal 3 4 2" xfId="123" xr:uid="{00000000-0005-0000-0000-000086000000}"/>
    <cellStyle name="Normal 3 5" xfId="190" xr:uid="{00000000-0005-0000-0000-000087000000}"/>
    <cellStyle name="Normal 30" xfId="191" xr:uid="{00000000-0005-0000-0000-000088000000}"/>
    <cellStyle name="Normal 31" xfId="183" xr:uid="{00000000-0005-0000-0000-000089000000}"/>
    <cellStyle name="Normal 34" xfId="182" xr:uid="{00000000-0005-0000-0000-00008A000000}"/>
    <cellStyle name="Normal 36" xfId="181" xr:uid="{00000000-0005-0000-0000-00008B000000}"/>
    <cellStyle name="Normal 38" xfId="180" xr:uid="{00000000-0005-0000-0000-00008C000000}"/>
    <cellStyle name="Normal 4" xfId="124" xr:uid="{00000000-0005-0000-0000-00008D000000}"/>
    <cellStyle name="Normal 4 2" xfId="125" xr:uid="{00000000-0005-0000-0000-00008E000000}"/>
    <cellStyle name="Normal 4 2 2" xfId="178" xr:uid="{00000000-0005-0000-0000-00008F000000}"/>
    <cellStyle name="Normal 4 3" xfId="126" xr:uid="{00000000-0005-0000-0000-000090000000}"/>
    <cellStyle name="Normal 4 4" xfId="179" xr:uid="{00000000-0005-0000-0000-000091000000}"/>
    <cellStyle name="Normal 45" xfId="177" xr:uid="{00000000-0005-0000-0000-000092000000}"/>
    <cellStyle name="Normal 5" xfId="127" xr:uid="{00000000-0005-0000-0000-000093000000}"/>
    <cellStyle name="Normal 5 2" xfId="128" xr:uid="{00000000-0005-0000-0000-000094000000}"/>
    <cellStyle name="Normal 5 3" xfId="129" xr:uid="{00000000-0005-0000-0000-000095000000}"/>
    <cellStyle name="Normal 5 4" xfId="130" xr:uid="{00000000-0005-0000-0000-000096000000}"/>
    <cellStyle name="Normal 5 5" xfId="176" xr:uid="{00000000-0005-0000-0000-000097000000}"/>
    <cellStyle name="Normal 58 2" xfId="175" xr:uid="{00000000-0005-0000-0000-000098000000}"/>
    <cellStyle name="Normal 6" xfId="131" xr:uid="{00000000-0005-0000-0000-000099000000}"/>
    <cellStyle name="Normal 6 2" xfId="132" xr:uid="{00000000-0005-0000-0000-00009A000000}"/>
    <cellStyle name="Normal 6 2 2" xfId="173" xr:uid="{00000000-0005-0000-0000-00009B000000}"/>
    <cellStyle name="Normal 6 3" xfId="133" xr:uid="{00000000-0005-0000-0000-00009C000000}"/>
    <cellStyle name="Normal 6 4" xfId="134" xr:uid="{00000000-0005-0000-0000-00009D000000}"/>
    <cellStyle name="Normal 6 5" xfId="174" xr:uid="{00000000-0005-0000-0000-00009E000000}"/>
    <cellStyle name="Normal 7" xfId="135" xr:uid="{00000000-0005-0000-0000-00009F000000}"/>
    <cellStyle name="Normal 7 2" xfId="172" xr:uid="{00000000-0005-0000-0000-0000A0000000}"/>
    <cellStyle name="Normal 7 2 2" xfId="136" xr:uid="{00000000-0005-0000-0000-0000A1000000}"/>
    <cellStyle name="Normal 8" xfId="137" xr:uid="{00000000-0005-0000-0000-0000A2000000}"/>
    <cellStyle name="Normal 8 2" xfId="171" xr:uid="{00000000-0005-0000-0000-0000A3000000}"/>
    <cellStyle name="Normal 9" xfId="138" xr:uid="{00000000-0005-0000-0000-0000A4000000}"/>
    <cellStyle name="Normal 9 2" xfId="170" xr:uid="{00000000-0005-0000-0000-0000A5000000}"/>
    <cellStyle name="Normal_TROŠKOVNIK_vig_caporice" xfId="199" xr:uid="{00000000-0005-0000-0000-0000A6000000}"/>
    <cellStyle name="Normal3" xfId="139" xr:uid="{00000000-0005-0000-0000-0000A7000000}"/>
    <cellStyle name="Normalno" xfId="0" builtinId="0"/>
    <cellStyle name="Normalno 2" xfId="140" xr:uid="{00000000-0005-0000-0000-0000A9000000}"/>
    <cellStyle name="Normalno 2 2" xfId="141" xr:uid="{00000000-0005-0000-0000-0000AA000000}"/>
    <cellStyle name="Normalno 3" xfId="142" xr:uid="{00000000-0005-0000-0000-0000AB000000}"/>
    <cellStyle name="Normalno 3 2" xfId="161" xr:uid="{00000000-0005-0000-0000-0000AC000000}"/>
    <cellStyle name="Normalno 4" xfId="143" xr:uid="{00000000-0005-0000-0000-0000AD000000}"/>
    <cellStyle name="Normalno 4 2" xfId="163" xr:uid="{00000000-0005-0000-0000-0000AE000000}"/>
    <cellStyle name="Normalno 4 3" xfId="169" xr:uid="{00000000-0005-0000-0000-0000AF000000}"/>
    <cellStyle name="Normalno 5" xfId="162" xr:uid="{00000000-0005-0000-0000-0000B0000000}"/>
    <cellStyle name="Normalno 6 2" xfId="201" xr:uid="{00000000-0005-0000-0000-0000B1000000}"/>
    <cellStyle name="Normalno 7" xfId="144" xr:uid="{00000000-0005-0000-0000-0000B2000000}"/>
    <cellStyle name="Normalno 8" xfId="200" xr:uid="{00000000-0005-0000-0000-0000B3000000}"/>
    <cellStyle name="Note 2" xfId="145" xr:uid="{00000000-0005-0000-0000-0000B4000000}"/>
    <cellStyle name="Obično 2" xfId="193" xr:uid="{00000000-0005-0000-0000-0000B5000000}"/>
    <cellStyle name="Output 2" xfId="146" xr:uid="{00000000-0005-0000-0000-0000B6000000}"/>
    <cellStyle name="redni brojevi" xfId="147" xr:uid="{00000000-0005-0000-0000-0000B7000000}"/>
    <cellStyle name="Standard 2" xfId="166" xr:uid="{00000000-0005-0000-0000-0000B8000000}"/>
    <cellStyle name="Standard_Tabelle1" xfId="148" xr:uid="{00000000-0005-0000-0000-0000B9000000}"/>
    <cellStyle name="Stil 1" xfId="149" xr:uid="{00000000-0005-0000-0000-0000BA000000}"/>
    <cellStyle name="Style 1" xfId="150" xr:uid="{00000000-0005-0000-0000-0000BB000000}"/>
    <cellStyle name="Style 1 2" xfId="164" xr:uid="{00000000-0005-0000-0000-0000BC000000}"/>
    <cellStyle name="TableStyleLight1" xfId="151" xr:uid="{00000000-0005-0000-0000-0000BD000000}"/>
    <cellStyle name="Tekst objašnjenja 2" xfId="168" xr:uid="{00000000-0005-0000-0000-0000BE000000}"/>
    <cellStyle name="Tekst upozorenja" xfId="152" xr:uid="{00000000-0005-0000-0000-0000BF000000}"/>
    <cellStyle name="Title 2" xfId="153" xr:uid="{00000000-0005-0000-0000-0000C0000000}"/>
    <cellStyle name="Total 2" xfId="154" xr:uid="{00000000-0005-0000-0000-0000C1000000}"/>
    <cellStyle name="ukupno" xfId="155" xr:uid="{00000000-0005-0000-0000-0000C2000000}"/>
    <cellStyle name="ukupno iznos" xfId="167" xr:uid="{00000000-0005-0000-0000-0000C3000000}"/>
    <cellStyle name="Valuta" xfId="158" builtinId="4"/>
    <cellStyle name="Valuta 2" xfId="156" xr:uid="{00000000-0005-0000-0000-0000C5000000}"/>
    <cellStyle name="Valuta 3" xfId="194" xr:uid="{00000000-0005-0000-0000-0000C6000000}"/>
    <cellStyle name="Valuta 4" xfId="198" xr:uid="{00000000-0005-0000-0000-0000C7000000}"/>
    <cellStyle name="Valuta 6" xfId="202" xr:uid="{42F77576-D1C2-4B54-98B3-ED7C948D28BA}"/>
    <cellStyle name="Warning Text 2" xfId="157" xr:uid="{00000000-0005-0000-0000-0000C8000000}"/>
    <cellStyle name="Zarez 2" xfId="195" xr:uid="{00000000-0005-0000-0000-0000C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6"/>
  <sheetViews>
    <sheetView view="pageBreakPreview" zoomScale="85" zoomScaleNormal="130" zoomScaleSheetLayoutView="85" workbookViewId="0">
      <selection activeCell="H20" sqref="H20"/>
    </sheetView>
  </sheetViews>
  <sheetFormatPr defaultColWidth="28" defaultRowHeight="12.75"/>
  <cols>
    <col min="1" max="1" width="28" style="19"/>
    <col min="2" max="2" width="52.85546875" style="20" customWidth="1"/>
    <col min="3" max="3" width="5.5703125" style="18" customWidth="1"/>
    <col min="4" max="4" width="7.28515625" style="18" customWidth="1"/>
    <col min="5" max="7" width="9.140625" style="17" customWidth="1"/>
    <col min="8" max="8" width="37.7109375" style="17" customWidth="1"/>
    <col min="9" max="255" width="9.140625" style="17" customWidth="1"/>
    <col min="256" max="16384" width="28" style="17"/>
  </cols>
  <sheetData>
    <row r="1" spans="1:7" ht="18" customHeight="1">
      <c r="A1" s="121"/>
      <c r="B1" s="122"/>
      <c r="C1"/>
      <c r="D1"/>
      <c r="E1"/>
      <c r="F1"/>
      <c r="G1"/>
    </row>
    <row r="2" spans="1:7" ht="18" customHeight="1">
      <c r="A2" s="121"/>
      <c r="B2" s="122"/>
      <c r="C2"/>
      <c r="D2"/>
      <c r="E2"/>
      <c r="F2"/>
      <c r="G2"/>
    </row>
    <row r="3" spans="1:7" ht="62.25" customHeight="1">
      <c r="A3" s="123" t="s">
        <v>102</v>
      </c>
      <c r="B3" s="124" t="s">
        <v>141</v>
      </c>
      <c r="C3"/>
      <c r="D3"/>
      <c r="E3"/>
      <c r="F3"/>
      <c r="G3"/>
    </row>
    <row r="4" spans="1:7" ht="18" customHeight="1">
      <c r="A4" s="123"/>
      <c r="B4" s="124"/>
      <c r="C4"/>
      <c r="D4"/>
      <c r="E4"/>
      <c r="F4"/>
      <c r="G4"/>
    </row>
    <row r="5" spans="1:7" ht="18" customHeight="1">
      <c r="A5" s="123"/>
      <c r="B5" s="125"/>
      <c r="C5"/>
      <c r="D5"/>
      <c r="E5"/>
      <c r="F5"/>
      <c r="G5"/>
    </row>
    <row r="6" spans="1:7" ht="15.75">
      <c r="A6" s="123" t="s">
        <v>103</v>
      </c>
      <c r="B6" s="124" t="s">
        <v>142</v>
      </c>
      <c r="C6"/>
      <c r="D6"/>
      <c r="E6"/>
      <c r="F6"/>
      <c r="G6"/>
    </row>
    <row r="7" spans="1:7" ht="18" customHeight="1">
      <c r="A7" s="123"/>
      <c r="B7" s="125"/>
      <c r="C7"/>
      <c r="D7"/>
      <c r="E7"/>
      <c r="F7"/>
      <c r="G7"/>
    </row>
    <row r="8" spans="1:7" ht="18" customHeight="1">
      <c r="A8" s="123"/>
      <c r="B8" s="125"/>
      <c r="C8"/>
      <c r="D8"/>
      <c r="E8"/>
      <c r="F8"/>
      <c r="G8"/>
    </row>
    <row r="9" spans="1:7" ht="42" customHeight="1">
      <c r="A9" s="123" t="s">
        <v>104</v>
      </c>
      <c r="B9" s="124" t="s">
        <v>199</v>
      </c>
      <c r="C9"/>
      <c r="D9"/>
      <c r="E9"/>
      <c r="F9"/>
      <c r="G9"/>
    </row>
    <row r="10" spans="1:7" ht="18" customHeight="1">
      <c r="A10" s="123"/>
      <c r="B10" s="125"/>
      <c r="C10"/>
      <c r="D10"/>
      <c r="E10"/>
      <c r="F10"/>
      <c r="G10"/>
    </row>
    <row r="11" spans="1:7" ht="18" customHeight="1">
      <c r="A11" s="123"/>
      <c r="B11" s="125"/>
      <c r="C11"/>
      <c r="D11"/>
      <c r="E11"/>
      <c r="F11"/>
      <c r="G11"/>
    </row>
    <row r="12" spans="1:7" ht="52.5" customHeight="1">
      <c r="A12" s="175" t="s">
        <v>196</v>
      </c>
      <c r="B12" s="175"/>
      <c r="C12"/>
      <c r="D12"/>
      <c r="E12"/>
      <c r="F12"/>
      <c r="G12"/>
    </row>
    <row r="13" spans="1:7" ht="18" customHeight="1">
      <c r="A13" s="123"/>
      <c r="B13" s="125"/>
      <c r="C13"/>
      <c r="D13"/>
      <c r="E13"/>
      <c r="F13"/>
      <c r="G13"/>
    </row>
    <row r="14" spans="1:7" ht="39.75" customHeight="1">
      <c r="A14" s="123" t="s">
        <v>105</v>
      </c>
      <c r="B14" s="126" t="s">
        <v>124</v>
      </c>
      <c r="C14"/>
      <c r="D14"/>
      <c r="E14"/>
      <c r="F14"/>
      <c r="G14"/>
    </row>
    <row r="15" spans="1:7" ht="18" customHeight="1">
      <c r="A15" s="123"/>
      <c r="B15" s="125"/>
      <c r="C15"/>
      <c r="D15"/>
      <c r="E15"/>
      <c r="F15"/>
      <c r="G15"/>
    </row>
    <row r="16" spans="1:7" ht="18" customHeight="1">
      <c r="A16" s="123"/>
      <c r="B16" s="125"/>
      <c r="C16"/>
      <c r="D16"/>
      <c r="E16"/>
      <c r="F16"/>
      <c r="G16"/>
    </row>
    <row r="17" spans="1:7" ht="18" customHeight="1">
      <c r="A17" s="123" t="s">
        <v>106</v>
      </c>
      <c r="B17" s="124" t="s">
        <v>143</v>
      </c>
      <c r="C17"/>
      <c r="D17"/>
      <c r="E17"/>
      <c r="F17"/>
      <c r="G17"/>
    </row>
    <row r="18" spans="1:7" ht="18" customHeight="1">
      <c r="A18" s="123"/>
      <c r="B18" s="125"/>
      <c r="C18"/>
      <c r="D18"/>
      <c r="E18"/>
      <c r="F18"/>
      <c r="G18"/>
    </row>
    <row r="19" spans="1:7" ht="15.75">
      <c r="A19" s="123"/>
      <c r="B19" s="125"/>
      <c r="C19"/>
      <c r="D19"/>
      <c r="E19"/>
      <c r="F19"/>
      <c r="G19"/>
    </row>
    <row r="20" spans="1:7" ht="53.25" customHeight="1">
      <c r="A20" s="123" t="s">
        <v>107</v>
      </c>
      <c r="B20" s="124" t="s">
        <v>197</v>
      </c>
      <c r="C20"/>
      <c r="D20"/>
      <c r="E20"/>
      <c r="F20"/>
      <c r="G20"/>
    </row>
    <row r="21" spans="1:7" ht="18" customHeight="1">
      <c r="A21" s="123"/>
      <c r="B21" s="125"/>
      <c r="C21"/>
      <c r="D21"/>
      <c r="E21"/>
      <c r="F21"/>
      <c r="G21"/>
    </row>
    <row r="22" spans="1:7" ht="15.75">
      <c r="A22" s="123" t="s">
        <v>108</v>
      </c>
      <c r="B22" s="124" t="s">
        <v>109</v>
      </c>
    </row>
    <row r="23" spans="1:7" ht="54" customHeight="1">
      <c r="A23" s="123"/>
      <c r="B23" s="125"/>
    </row>
    <row r="24" spans="1:7" ht="18" customHeight="1">
      <c r="A24" s="123" t="s">
        <v>110</v>
      </c>
      <c r="B24" s="124" t="s">
        <v>109</v>
      </c>
    </row>
    <row r="25" spans="1:7" ht="50.25" customHeight="1">
      <c r="A25" s="123"/>
      <c r="B25" s="125"/>
    </row>
    <row r="26" spans="1:7" ht="18" customHeight="1">
      <c r="A26" s="123" t="s">
        <v>111</v>
      </c>
      <c r="B26" s="124" t="s">
        <v>198</v>
      </c>
    </row>
    <row r="27" spans="1:7" ht="18" customHeight="1">
      <c r="A27" s="27"/>
      <c r="B27" s="28"/>
    </row>
    <row r="28" spans="1:7" ht="18" customHeight="1">
      <c r="A28" s="27"/>
      <c r="B28" s="28"/>
    </row>
    <row r="29" spans="1:7" ht="18" customHeight="1">
      <c r="A29" s="27"/>
      <c r="B29" s="28"/>
    </row>
    <row r="30" spans="1:7" ht="18" customHeight="1">
      <c r="A30" s="27"/>
      <c r="B30" s="28"/>
    </row>
    <row r="31" spans="1:7" ht="18" customHeight="1"/>
    <row r="32" spans="1:7" ht="18" customHeight="1"/>
    <row r="33" ht="18" customHeight="1"/>
    <row r="34" ht="18" customHeight="1"/>
    <row r="35" ht="18" customHeight="1"/>
    <row r="36" ht="18" customHeight="1"/>
  </sheetData>
  <sheetProtection selectLockedCells="1" selectUnlockedCells="1"/>
  <mergeCells count="1">
    <mergeCell ref="A12:B12"/>
  </mergeCells>
  <pageMargins left="0.78749999999999998" right="0.78749999999999998" top="0.78749999999999998" bottom="0.78749999999999998"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4"/>
  <sheetViews>
    <sheetView tabSelected="1" view="pageBreakPreview" zoomScaleNormal="120" zoomScaleSheetLayoutView="100" workbookViewId="0">
      <selection activeCell="R6" sqref="R6"/>
    </sheetView>
  </sheetViews>
  <sheetFormatPr defaultRowHeight="12.75"/>
  <sheetData>
    <row r="1" spans="1:8" ht="34.5" customHeight="1">
      <c r="A1" s="183" t="s">
        <v>200</v>
      </c>
      <c r="B1" s="183"/>
      <c r="C1" s="183"/>
      <c r="D1" s="183"/>
      <c r="E1" s="183"/>
      <c r="F1" s="183"/>
      <c r="G1" s="183"/>
      <c r="H1" s="183"/>
    </row>
    <row r="2" spans="1:8" ht="13.5">
      <c r="A2" s="127"/>
      <c r="B2" s="127"/>
      <c r="C2" s="128"/>
      <c r="D2" s="128"/>
      <c r="E2" s="128"/>
      <c r="F2" s="128"/>
      <c r="G2" s="128"/>
      <c r="H2" s="128"/>
    </row>
    <row r="3" spans="1:8" ht="13.5">
      <c r="A3" s="127"/>
      <c r="B3" s="178" t="s">
        <v>14</v>
      </c>
      <c r="C3" s="178"/>
      <c r="D3" s="178"/>
      <c r="E3" s="178"/>
      <c r="F3" s="178"/>
      <c r="G3" s="178"/>
      <c r="H3" s="178"/>
    </row>
    <row r="4" spans="1:8" ht="13.5">
      <c r="A4" s="127"/>
      <c r="B4" s="178"/>
      <c r="C4" s="178"/>
      <c r="D4" s="178"/>
      <c r="E4" s="178"/>
      <c r="F4" s="178"/>
      <c r="G4" s="178"/>
      <c r="H4" s="178"/>
    </row>
    <row r="5" spans="1:8" ht="44.25" customHeight="1">
      <c r="A5" s="127"/>
      <c r="B5" s="178"/>
      <c r="C5" s="178"/>
      <c r="D5" s="178"/>
      <c r="E5" s="178"/>
      <c r="F5" s="178"/>
      <c r="G5" s="178"/>
      <c r="H5" s="178"/>
    </row>
    <row r="6" spans="1:8" ht="231" customHeight="1">
      <c r="A6" s="127"/>
      <c r="B6" s="185" t="s">
        <v>15</v>
      </c>
      <c r="C6" s="185"/>
      <c r="D6" s="185"/>
      <c r="E6" s="185"/>
      <c r="F6" s="185"/>
      <c r="G6" s="185"/>
      <c r="H6" s="185"/>
    </row>
    <row r="7" spans="1:8" ht="223.5" customHeight="1">
      <c r="A7" s="127"/>
      <c r="B7" s="178" t="s">
        <v>246</v>
      </c>
      <c r="C7" s="178"/>
      <c r="D7" s="178"/>
      <c r="E7" s="178"/>
      <c r="F7" s="178"/>
      <c r="G7" s="178"/>
      <c r="H7" s="178"/>
    </row>
    <row r="8" spans="1:8" ht="13.5" hidden="1">
      <c r="A8" s="127"/>
      <c r="B8" s="178"/>
      <c r="C8" s="178"/>
      <c r="D8" s="178"/>
      <c r="E8" s="178"/>
      <c r="F8" s="178"/>
      <c r="G8" s="178"/>
      <c r="H8" s="178"/>
    </row>
    <row r="9" spans="1:8" ht="13.5" hidden="1">
      <c r="A9" s="127"/>
      <c r="B9" s="178"/>
      <c r="C9" s="178"/>
      <c r="D9" s="178"/>
      <c r="E9" s="178"/>
      <c r="F9" s="178"/>
      <c r="G9" s="178"/>
      <c r="H9" s="178"/>
    </row>
    <row r="10" spans="1:8" ht="13.5" hidden="1">
      <c r="A10" s="127"/>
      <c r="B10" s="178"/>
      <c r="C10" s="178"/>
      <c r="D10" s="178"/>
      <c r="E10" s="178"/>
      <c r="F10" s="178"/>
      <c r="G10" s="178"/>
      <c r="H10" s="178"/>
    </row>
    <row r="11" spans="1:8" ht="13.5" hidden="1">
      <c r="A11" s="127"/>
      <c r="B11" s="178"/>
      <c r="C11" s="178"/>
      <c r="D11" s="178"/>
      <c r="E11" s="178"/>
      <c r="F11" s="178"/>
      <c r="G11" s="178"/>
      <c r="H11" s="178"/>
    </row>
    <row r="12" spans="1:8" ht="13.5" hidden="1">
      <c r="A12" s="127"/>
      <c r="B12" s="178"/>
      <c r="C12" s="178"/>
      <c r="D12" s="178"/>
      <c r="E12" s="178"/>
      <c r="F12" s="178"/>
      <c r="G12" s="178"/>
      <c r="H12" s="178"/>
    </row>
    <row r="13" spans="1:8" ht="13.5" hidden="1">
      <c r="A13" s="127"/>
      <c r="B13" s="178"/>
      <c r="C13" s="178"/>
      <c r="D13" s="178"/>
      <c r="E13" s="178"/>
      <c r="F13" s="178"/>
      <c r="G13" s="178"/>
      <c r="H13" s="178"/>
    </row>
    <row r="14" spans="1:8" ht="13.5">
      <c r="A14" s="127"/>
      <c r="B14" s="178" t="s">
        <v>16</v>
      </c>
      <c r="C14" s="178"/>
      <c r="D14" s="178"/>
      <c r="E14" s="178"/>
      <c r="F14" s="178"/>
      <c r="G14" s="178"/>
      <c r="H14" s="178"/>
    </row>
    <row r="15" spans="1:8" ht="42.75" customHeight="1">
      <c r="A15" s="127"/>
      <c r="B15" s="178"/>
      <c r="C15" s="178"/>
      <c r="D15" s="178"/>
      <c r="E15" s="178"/>
      <c r="F15" s="178"/>
      <c r="G15" s="178"/>
      <c r="H15" s="178"/>
    </row>
    <row r="16" spans="1:8" ht="21" customHeight="1">
      <c r="A16" s="127"/>
      <c r="B16" s="178" t="s">
        <v>17</v>
      </c>
      <c r="C16" s="178"/>
      <c r="D16" s="178"/>
      <c r="E16" s="178"/>
      <c r="F16" s="178"/>
      <c r="G16" s="178"/>
      <c r="H16" s="178"/>
    </row>
    <row r="17" spans="1:8" ht="13.5">
      <c r="A17" s="127"/>
      <c r="B17" s="178" t="s">
        <v>18</v>
      </c>
      <c r="C17" s="178"/>
      <c r="D17" s="178"/>
      <c r="E17" s="178"/>
      <c r="F17" s="178"/>
      <c r="G17" s="178"/>
      <c r="H17" s="178"/>
    </row>
    <row r="18" spans="1:8" ht="44.25" customHeight="1">
      <c r="A18" s="127"/>
      <c r="B18" s="178"/>
      <c r="C18" s="178"/>
      <c r="D18" s="178"/>
      <c r="E18" s="178"/>
      <c r="F18" s="178"/>
      <c r="G18" s="178"/>
      <c r="H18" s="178"/>
    </row>
    <row r="19" spans="1:8" ht="44.25" customHeight="1">
      <c r="A19" s="127"/>
      <c r="B19" s="184" t="s">
        <v>19</v>
      </c>
      <c r="C19" s="184"/>
      <c r="D19" s="184"/>
      <c r="E19" s="184"/>
      <c r="F19" s="184"/>
      <c r="G19" s="184"/>
      <c r="H19" s="184"/>
    </row>
    <row r="20" spans="1:8" ht="43.5" customHeight="1">
      <c r="A20" s="127"/>
      <c r="B20" s="178" t="s">
        <v>20</v>
      </c>
      <c r="C20" s="178"/>
      <c r="D20" s="178"/>
      <c r="E20" s="178"/>
      <c r="F20" s="178"/>
      <c r="G20" s="178"/>
      <c r="H20" s="178"/>
    </row>
    <row r="21" spans="1:8" ht="13.5">
      <c r="A21" s="127"/>
      <c r="B21" s="178"/>
      <c r="C21" s="178"/>
      <c r="D21" s="178"/>
      <c r="E21" s="178"/>
      <c r="F21" s="178"/>
      <c r="G21" s="178"/>
      <c r="H21" s="178"/>
    </row>
    <row r="22" spans="1:8" ht="16.5">
      <c r="A22" s="127"/>
      <c r="B22" s="178"/>
      <c r="C22" s="178"/>
      <c r="D22" s="178"/>
      <c r="E22" s="178"/>
      <c r="F22" s="178"/>
      <c r="G22" s="178"/>
      <c r="H22" s="178"/>
    </row>
    <row r="23" spans="1:8" ht="16.5">
      <c r="A23" s="131"/>
      <c r="B23" s="176" t="s">
        <v>21</v>
      </c>
      <c r="C23" s="176"/>
      <c r="D23" s="132"/>
      <c r="E23" s="132"/>
      <c r="F23" s="132"/>
      <c r="G23" s="132"/>
      <c r="H23" s="133"/>
    </row>
    <row r="24" spans="1:8" ht="13.5">
      <c r="A24" s="127"/>
      <c r="B24" s="178" t="s">
        <v>201</v>
      </c>
      <c r="C24" s="178"/>
      <c r="D24" s="178"/>
      <c r="E24" s="178"/>
      <c r="F24" s="178"/>
      <c r="G24" s="178"/>
      <c r="H24" s="178"/>
    </row>
    <row r="25" spans="1:8" ht="13.5">
      <c r="A25" s="127"/>
      <c r="B25" s="178"/>
      <c r="C25" s="178"/>
      <c r="D25" s="178"/>
      <c r="E25" s="178"/>
      <c r="F25" s="178"/>
      <c r="G25" s="178"/>
      <c r="H25" s="178"/>
    </row>
    <row r="26" spans="1:8" ht="13.5">
      <c r="A26" s="127"/>
      <c r="B26" s="178"/>
      <c r="C26" s="178"/>
      <c r="D26" s="178"/>
      <c r="E26" s="178"/>
      <c r="F26" s="178"/>
      <c r="G26" s="178"/>
      <c r="H26" s="178"/>
    </row>
    <row r="27" spans="1:8" ht="13.5">
      <c r="A27" s="127"/>
      <c r="B27" s="178"/>
      <c r="C27" s="178"/>
      <c r="D27" s="178"/>
      <c r="E27" s="178"/>
      <c r="F27" s="178"/>
      <c r="G27" s="178"/>
      <c r="H27" s="178"/>
    </row>
    <row r="28" spans="1:8" ht="13.5">
      <c r="A28" s="127"/>
      <c r="B28" s="178"/>
      <c r="C28" s="178"/>
      <c r="D28" s="178"/>
      <c r="E28" s="178"/>
      <c r="F28" s="178"/>
      <c r="G28" s="178"/>
      <c r="H28" s="178"/>
    </row>
    <row r="29" spans="1:8" ht="108" customHeight="1">
      <c r="A29" s="127"/>
      <c r="B29" s="178"/>
      <c r="C29" s="178"/>
      <c r="D29" s="178"/>
      <c r="E29" s="178"/>
      <c r="F29" s="178"/>
      <c r="G29" s="178"/>
      <c r="H29" s="178"/>
    </row>
    <row r="30" spans="1:8" ht="16.5">
      <c r="A30" s="131"/>
      <c r="B30" s="132" t="s">
        <v>22</v>
      </c>
      <c r="C30" s="132"/>
      <c r="D30" s="132"/>
      <c r="E30" s="132"/>
      <c r="F30" s="132"/>
      <c r="G30" s="132"/>
      <c r="H30" s="133"/>
    </row>
    <row r="31" spans="1:8" ht="13.5">
      <c r="A31" s="127"/>
      <c r="B31" s="178" t="s">
        <v>23</v>
      </c>
      <c r="C31" s="178"/>
      <c r="D31" s="178"/>
      <c r="E31" s="178"/>
      <c r="F31" s="178"/>
      <c r="G31" s="178"/>
      <c r="H31" s="178"/>
    </row>
    <row r="32" spans="1:8" ht="13.5">
      <c r="A32" s="127"/>
      <c r="B32" s="178"/>
      <c r="C32" s="178"/>
      <c r="D32" s="178"/>
      <c r="E32" s="178"/>
      <c r="F32" s="178"/>
      <c r="G32" s="178"/>
      <c r="H32" s="178"/>
    </row>
    <row r="33" spans="1:8" ht="13.5">
      <c r="A33" s="127"/>
      <c r="B33" s="178"/>
      <c r="C33" s="178"/>
      <c r="D33" s="178"/>
      <c r="E33" s="178"/>
      <c r="F33" s="178"/>
      <c r="G33" s="178"/>
      <c r="H33" s="178"/>
    </row>
    <row r="34" spans="1:8" ht="65.25" customHeight="1">
      <c r="A34" s="127"/>
      <c r="B34" s="178"/>
      <c r="C34" s="178"/>
      <c r="D34" s="178"/>
      <c r="E34" s="178"/>
      <c r="F34" s="178"/>
      <c r="G34" s="178"/>
      <c r="H34" s="178"/>
    </row>
    <row r="35" spans="1:8" ht="16.5">
      <c r="A35" s="131"/>
      <c r="B35" s="132" t="s">
        <v>24</v>
      </c>
      <c r="C35" s="132"/>
      <c r="D35" s="132"/>
      <c r="E35" s="132"/>
      <c r="F35" s="132"/>
      <c r="G35" s="132"/>
      <c r="H35" s="133"/>
    </row>
    <row r="36" spans="1:8" ht="13.5">
      <c r="A36" s="127"/>
      <c r="B36" s="178" t="s">
        <v>25</v>
      </c>
      <c r="C36" s="178"/>
      <c r="D36" s="178"/>
      <c r="E36" s="178"/>
      <c r="F36" s="178"/>
      <c r="G36" s="178"/>
      <c r="H36" s="178"/>
    </row>
    <row r="37" spans="1:8" ht="13.5">
      <c r="A37" s="127"/>
      <c r="B37" s="178"/>
      <c r="C37" s="178"/>
      <c r="D37" s="178"/>
      <c r="E37" s="178"/>
      <c r="F37" s="178"/>
      <c r="G37" s="178"/>
      <c r="H37" s="178"/>
    </row>
    <row r="38" spans="1:8" ht="13.5">
      <c r="A38" s="127"/>
      <c r="B38" s="178"/>
      <c r="C38" s="178"/>
      <c r="D38" s="178"/>
      <c r="E38" s="178"/>
      <c r="F38" s="178"/>
      <c r="G38" s="178"/>
      <c r="H38" s="178"/>
    </row>
    <row r="39" spans="1:8" ht="81.75" customHeight="1">
      <c r="A39" s="127"/>
      <c r="B39" s="178"/>
      <c r="C39" s="178"/>
      <c r="D39" s="178"/>
      <c r="E39" s="178"/>
      <c r="F39" s="178"/>
      <c r="G39" s="178"/>
      <c r="H39" s="178"/>
    </row>
    <row r="40" spans="1:8" ht="16.5">
      <c r="A40" s="127"/>
      <c r="B40" s="129"/>
      <c r="C40" s="129"/>
      <c r="D40" s="129"/>
      <c r="E40" s="129"/>
      <c r="F40" s="129"/>
      <c r="G40" s="129"/>
      <c r="H40" s="129"/>
    </row>
    <row r="41" spans="1:8" ht="16.5">
      <c r="A41" s="131"/>
      <c r="B41" s="132" t="s">
        <v>26</v>
      </c>
      <c r="C41" s="132"/>
      <c r="D41" s="132"/>
      <c r="E41" s="132"/>
      <c r="F41" s="132"/>
      <c r="G41" s="132"/>
      <c r="H41" s="133"/>
    </row>
    <row r="42" spans="1:8" ht="13.5">
      <c r="A42" s="127"/>
      <c r="B42" s="178" t="s">
        <v>27</v>
      </c>
      <c r="C42" s="178"/>
      <c r="D42" s="178"/>
      <c r="E42" s="178"/>
      <c r="F42" s="178"/>
      <c r="G42" s="178"/>
      <c r="H42" s="178"/>
    </row>
    <row r="43" spans="1:8" ht="13.5">
      <c r="A43" s="127"/>
      <c r="B43" s="178"/>
      <c r="C43" s="178"/>
      <c r="D43" s="178"/>
      <c r="E43" s="178"/>
      <c r="F43" s="178"/>
      <c r="G43" s="178"/>
      <c r="H43" s="178"/>
    </row>
    <row r="44" spans="1:8" ht="13.5">
      <c r="A44" s="127"/>
      <c r="B44" s="178"/>
      <c r="C44" s="178"/>
      <c r="D44" s="178"/>
      <c r="E44" s="178"/>
      <c r="F44" s="178"/>
      <c r="G44" s="178"/>
      <c r="H44" s="178"/>
    </row>
    <row r="45" spans="1:8" ht="13.5">
      <c r="A45" s="127"/>
      <c r="B45" s="178"/>
      <c r="C45" s="178"/>
      <c r="D45" s="178"/>
      <c r="E45" s="178"/>
      <c r="F45" s="178"/>
      <c r="G45" s="178"/>
      <c r="H45" s="178"/>
    </row>
    <row r="46" spans="1:8" ht="13.5">
      <c r="A46" s="127"/>
      <c r="B46" s="178"/>
      <c r="C46" s="178"/>
      <c r="D46" s="178"/>
      <c r="E46" s="178"/>
      <c r="F46" s="178"/>
      <c r="G46" s="178"/>
      <c r="H46" s="178"/>
    </row>
    <row r="47" spans="1:8" ht="71.25" customHeight="1">
      <c r="A47" s="127"/>
      <c r="B47" s="178"/>
      <c r="C47" s="178"/>
      <c r="D47" s="178"/>
      <c r="E47" s="178"/>
      <c r="F47" s="178"/>
      <c r="G47" s="178"/>
      <c r="H47" s="178"/>
    </row>
    <row r="48" spans="1:8" ht="16.5">
      <c r="A48" s="127"/>
      <c r="B48" s="129"/>
      <c r="C48" s="129"/>
      <c r="D48" s="129"/>
      <c r="E48" s="129"/>
      <c r="F48" s="129"/>
      <c r="G48" s="129"/>
      <c r="H48" s="129"/>
    </row>
    <row r="49" spans="1:8" ht="16.5">
      <c r="A49" s="131"/>
      <c r="B49" s="132" t="s">
        <v>28</v>
      </c>
      <c r="C49" s="132"/>
      <c r="D49" s="132"/>
      <c r="E49" s="132"/>
      <c r="F49" s="132"/>
      <c r="G49" s="132"/>
      <c r="H49" s="133"/>
    </row>
    <row r="50" spans="1:8" ht="13.5">
      <c r="A50" s="127"/>
      <c r="B50" s="178" t="s">
        <v>29</v>
      </c>
      <c r="C50" s="178"/>
      <c r="D50" s="178"/>
      <c r="E50" s="178"/>
      <c r="F50" s="178"/>
      <c r="G50" s="178"/>
      <c r="H50" s="178"/>
    </row>
    <row r="51" spans="1:8" ht="13.5">
      <c r="A51" s="127"/>
      <c r="B51" s="178"/>
      <c r="C51" s="178"/>
      <c r="D51" s="178"/>
      <c r="E51" s="178"/>
      <c r="F51" s="178"/>
      <c r="G51" s="178"/>
      <c r="H51" s="178"/>
    </row>
    <row r="52" spans="1:8" ht="52.5" customHeight="1">
      <c r="A52" s="127"/>
      <c r="B52" s="178"/>
      <c r="C52" s="178"/>
      <c r="D52" s="178"/>
      <c r="E52" s="178"/>
      <c r="F52" s="178"/>
      <c r="G52" s="178"/>
      <c r="H52" s="178"/>
    </row>
    <row r="53" spans="1:8" ht="42" customHeight="1">
      <c r="A53" s="127"/>
      <c r="B53" s="185" t="s">
        <v>30</v>
      </c>
      <c r="C53" s="185"/>
      <c r="D53" s="185"/>
      <c r="E53" s="185"/>
      <c r="F53" s="185"/>
      <c r="G53" s="185"/>
      <c r="H53" s="185"/>
    </row>
    <row r="54" spans="1:8" ht="16.5">
      <c r="A54" s="127"/>
      <c r="B54" s="130"/>
      <c r="C54" s="130"/>
      <c r="D54" s="130"/>
      <c r="E54" s="130"/>
      <c r="F54" s="130"/>
      <c r="G54" s="130"/>
      <c r="H54" s="130"/>
    </row>
    <row r="55" spans="1:8" ht="16.5">
      <c r="A55" s="131"/>
      <c r="B55" s="186" t="s">
        <v>31</v>
      </c>
      <c r="C55" s="186"/>
      <c r="D55" s="186"/>
      <c r="E55" s="186"/>
      <c r="F55" s="186"/>
      <c r="G55" s="186"/>
      <c r="H55" s="186"/>
    </row>
    <row r="56" spans="1:8" ht="13.5">
      <c r="A56" s="127"/>
      <c r="B56" s="178" t="s">
        <v>32</v>
      </c>
      <c r="C56" s="178"/>
      <c r="D56" s="178"/>
      <c r="E56" s="178"/>
      <c r="F56" s="178"/>
      <c r="G56" s="178"/>
      <c r="H56" s="178"/>
    </row>
    <row r="57" spans="1:8" ht="13.5">
      <c r="A57" s="127"/>
      <c r="B57" s="178"/>
      <c r="C57" s="178"/>
      <c r="D57" s="178"/>
      <c r="E57" s="178"/>
      <c r="F57" s="178"/>
      <c r="G57" s="178"/>
      <c r="H57" s="178"/>
    </row>
    <row r="58" spans="1:8" ht="60.75" customHeight="1">
      <c r="A58" s="127"/>
      <c r="B58" s="178"/>
      <c r="C58" s="178"/>
      <c r="D58" s="178"/>
      <c r="E58" s="178"/>
      <c r="F58" s="178"/>
      <c r="G58" s="178"/>
      <c r="H58" s="178"/>
    </row>
    <row r="59" spans="1:8" ht="16.5">
      <c r="A59" s="127"/>
      <c r="B59" s="129"/>
      <c r="C59" s="129"/>
      <c r="D59" s="129"/>
      <c r="E59" s="129"/>
      <c r="F59" s="129"/>
      <c r="G59" s="129"/>
      <c r="H59" s="129"/>
    </row>
    <row r="60" spans="1:8" ht="43.5" customHeight="1">
      <c r="A60" s="127"/>
      <c r="B60" s="178" t="s">
        <v>33</v>
      </c>
      <c r="C60" s="178"/>
      <c r="D60" s="178"/>
      <c r="E60" s="178"/>
      <c r="F60" s="178"/>
      <c r="G60" s="178"/>
      <c r="H60" s="178"/>
    </row>
    <row r="61" spans="1:8" ht="21" customHeight="1">
      <c r="A61" s="127"/>
      <c r="B61" s="178" t="s">
        <v>34</v>
      </c>
      <c r="C61" s="178"/>
      <c r="D61" s="178"/>
      <c r="E61" s="178"/>
      <c r="F61" s="178"/>
      <c r="G61" s="178"/>
      <c r="H61" s="178"/>
    </row>
    <row r="62" spans="1:8" ht="23.25" customHeight="1">
      <c r="A62" s="127"/>
      <c r="B62" s="178" t="s">
        <v>35</v>
      </c>
      <c r="C62" s="178"/>
      <c r="D62" s="178"/>
      <c r="E62" s="178"/>
      <c r="F62" s="178"/>
      <c r="G62" s="178"/>
      <c r="H62" s="178"/>
    </row>
    <row r="63" spans="1:8" ht="38.25" customHeight="1">
      <c r="A63" s="127"/>
      <c r="B63" s="178" t="s">
        <v>202</v>
      </c>
      <c r="C63" s="178"/>
      <c r="D63" s="178"/>
      <c r="E63" s="178"/>
      <c r="F63" s="178"/>
      <c r="G63" s="178"/>
      <c r="H63" s="178"/>
    </row>
    <row r="64" spans="1:8" ht="21.75" customHeight="1">
      <c r="A64" s="127"/>
      <c r="B64" s="178" t="s">
        <v>36</v>
      </c>
      <c r="C64" s="178"/>
      <c r="D64" s="178"/>
      <c r="E64" s="178"/>
      <c r="F64" s="178"/>
      <c r="G64" s="178"/>
      <c r="H64" s="178"/>
    </row>
    <row r="65" spans="1:8" ht="36" customHeight="1">
      <c r="A65" s="127"/>
      <c r="B65" s="178" t="s">
        <v>37</v>
      </c>
      <c r="C65" s="178"/>
      <c r="D65" s="178"/>
      <c r="E65" s="178"/>
      <c r="F65" s="178"/>
      <c r="G65" s="178"/>
      <c r="H65" s="178"/>
    </row>
    <row r="66" spans="1:8" ht="23.25" customHeight="1">
      <c r="A66" s="127"/>
      <c r="B66" s="178" t="s">
        <v>38</v>
      </c>
      <c r="C66" s="178"/>
      <c r="D66" s="178"/>
      <c r="E66" s="178"/>
      <c r="F66" s="178"/>
      <c r="G66" s="178"/>
      <c r="H66" s="178"/>
    </row>
    <row r="67" spans="1:8" ht="23.25" customHeight="1">
      <c r="A67" s="127"/>
      <c r="B67" s="178" t="s">
        <v>39</v>
      </c>
      <c r="C67" s="178"/>
      <c r="D67" s="178"/>
      <c r="E67" s="178"/>
      <c r="F67" s="178"/>
      <c r="G67" s="178"/>
      <c r="H67" s="178"/>
    </row>
    <row r="68" spans="1:8" ht="23.25" customHeight="1">
      <c r="A68" s="127"/>
      <c r="B68" s="178" t="s">
        <v>40</v>
      </c>
      <c r="C68" s="178"/>
      <c r="D68" s="178"/>
      <c r="E68" s="178"/>
      <c r="F68" s="178"/>
      <c r="G68" s="178"/>
      <c r="H68" s="178"/>
    </row>
    <row r="69" spans="1:8" ht="16.5">
      <c r="A69" s="127"/>
      <c r="B69" s="129"/>
      <c r="C69" s="129"/>
      <c r="D69" s="129"/>
      <c r="E69" s="129"/>
      <c r="F69" s="129"/>
      <c r="G69" s="129"/>
      <c r="H69" s="129"/>
    </row>
    <row r="70" spans="1:8" ht="13.5">
      <c r="A70" s="127"/>
      <c r="B70" s="178" t="s">
        <v>41</v>
      </c>
      <c r="C70" s="178"/>
      <c r="D70" s="178"/>
      <c r="E70" s="178"/>
      <c r="F70" s="178"/>
      <c r="G70" s="178"/>
      <c r="H70" s="178"/>
    </row>
    <row r="71" spans="1:8" ht="53.25" customHeight="1">
      <c r="A71" s="127"/>
      <c r="B71" s="178"/>
      <c r="C71" s="178"/>
      <c r="D71" s="178"/>
      <c r="E71" s="178"/>
      <c r="F71" s="178"/>
      <c r="G71" s="178"/>
      <c r="H71" s="178"/>
    </row>
    <row r="72" spans="1:8" ht="16.5">
      <c r="A72" s="127"/>
      <c r="B72" s="129"/>
      <c r="C72" s="129"/>
      <c r="D72" s="129"/>
      <c r="E72" s="129"/>
      <c r="F72" s="129"/>
      <c r="G72" s="129"/>
      <c r="H72" s="129"/>
    </row>
    <row r="73" spans="1:8" ht="16.5">
      <c r="A73" s="127"/>
      <c r="B73" s="176" t="s">
        <v>203</v>
      </c>
      <c r="C73" s="176"/>
      <c r="D73" s="176"/>
      <c r="E73" s="176"/>
      <c r="F73" s="176"/>
      <c r="G73" s="176"/>
      <c r="H73" s="176"/>
    </row>
    <row r="74" spans="1:8" ht="13.5">
      <c r="A74" s="127"/>
      <c r="B74" s="178" t="s">
        <v>204</v>
      </c>
      <c r="C74" s="178"/>
      <c r="D74" s="178"/>
      <c r="E74" s="178"/>
      <c r="F74" s="178"/>
      <c r="G74" s="178"/>
      <c r="H74" s="178"/>
    </row>
    <row r="75" spans="1:8" ht="13.5">
      <c r="A75" s="127"/>
      <c r="B75" s="178"/>
      <c r="C75" s="178"/>
      <c r="D75" s="178"/>
      <c r="E75" s="178"/>
      <c r="F75" s="178"/>
      <c r="G75" s="178"/>
      <c r="H75" s="178"/>
    </row>
    <row r="76" spans="1:8" ht="87.75" customHeight="1">
      <c r="A76" s="127"/>
      <c r="B76" s="178"/>
      <c r="C76" s="178"/>
      <c r="D76" s="178"/>
      <c r="E76" s="178"/>
      <c r="F76" s="178"/>
      <c r="G76" s="178"/>
      <c r="H76" s="178"/>
    </row>
    <row r="77" spans="1:8" ht="16.5">
      <c r="A77" s="127"/>
      <c r="B77" s="129"/>
      <c r="C77" s="129"/>
      <c r="D77" s="129"/>
      <c r="E77" s="129"/>
      <c r="F77" s="129"/>
      <c r="G77" s="129"/>
      <c r="H77" s="129"/>
    </row>
    <row r="78" spans="1:8" ht="16.5">
      <c r="A78" s="127"/>
      <c r="B78" s="176" t="s">
        <v>65</v>
      </c>
      <c r="C78" s="176"/>
      <c r="D78" s="176"/>
      <c r="E78" s="176"/>
      <c r="F78" s="176"/>
      <c r="G78" s="176"/>
      <c r="H78" s="176"/>
    </row>
    <row r="79" spans="1:8" ht="144" customHeight="1">
      <c r="A79" s="127"/>
      <c r="B79" s="178" t="s">
        <v>205</v>
      </c>
      <c r="C79" s="178"/>
      <c r="D79" s="178"/>
      <c r="E79" s="178"/>
      <c r="F79" s="178"/>
      <c r="G79" s="178"/>
      <c r="H79" s="178"/>
    </row>
    <row r="80" spans="1:8" ht="16.5">
      <c r="A80" s="127"/>
      <c r="B80" s="129"/>
      <c r="C80" s="129"/>
      <c r="D80" s="129"/>
      <c r="E80" s="129"/>
      <c r="F80" s="129"/>
      <c r="G80" s="129"/>
      <c r="H80" s="129"/>
    </row>
    <row r="81" spans="1:8" ht="16.5">
      <c r="A81" s="127"/>
      <c r="B81" s="176" t="s">
        <v>42</v>
      </c>
      <c r="C81" s="176"/>
      <c r="D81" s="176"/>
      <c r="E81" s="176"/>
      <c r="F81" s="176"/>
      <c r="G81" s="176"/>
      <c r="H81" s="176"/>
    </row>
    <row r="82" spans="1:8" ht="38.25" customHeight="1">
      <c r="A82" s="127"/>
      <c r="B82" s="178" t="s">
        <v>43</v>
      </c>
      <c r="C82" s="178"/>
      <c r="D82" s="178"/>
      <c r="E82" s="178"/>
      <c r="F82" s="178"/>
      <c r="G82" s="178"/>
      <c r="H82" s="178"/>
    </row>
    <row r="83" spans="1:8" ht="16.5">
      <c r="A83" s="127"/>
      <c r="B83" s="129"/>
      <c r="C83" s="129"/>
      <c r="D83" s="129"/>
      <c r="E83" s="129"/>
      <c r="F83" s="129"/>
      <c r="G83" s="129"/>
      <c r="H83" s="129"/>
    </row>
    <row r="84" spans="1:8" ht="16.5">
      <c r="A84" s="127"/>
      <c r="B84" s="176" t="s">
        <v>44</v>
      </c>
      <c r="C84" s="177"/>
      <c r="D84" s="177"/>
      <c r="E84" s="177"/>
      <c r="F84" s="177"/>
      <c r="G84" s="177"/>
      <c r="H84" s="177"/>
    </row>
    <row r="85" spans="1:8" ht="13.5">
      <c r="A85" s="127"/>
      <c r="B85" s="178" t="s">
        <v>45</v>
      </c>
      <c r="C85" s="178"/>
      <c r="D85" s="178"/>
      <c r="E85" s="178"/>
      <c r="F85" s="178"/>
      <c r="G85" s="178"/>
      <c r="H85" s="178"/>
    </row>
    <row r="86" spans="1:8" ht="13.5">
      <c r="A86" s="127"/>
      <c r="B86" s="178"/>
      <c r="C86" s="178"/>
      <c r="D86" s="178"/>
      <c r="E86" s="178"/>
      <c r="F86" s="178"/>
      <c r="G86" s="178"/>
      <c r="H86" s="178"/>
    </row>
    <row r="87" spans="1:8" ht="13.5">
      <c r="A87" s="127"/>
      <c r="B87" s="178"/>
      <c r="C87" s="178"/>
      <c r="D87" s="178"/>
      <c r="E87" s="178"/>
      <c r="F87" s="178"/>
      <c r="G87" s="178"/>
      <c r="H87" s="178"/>
    </row>
    <row r="88" spans="1:8" ht="66" customHeight="1">
      <c r="A88" s="127"/>
      <c r="B88" s="178"/>
      <c r="C88" s="178"/>
      <c r="D88" s="178"/>
      <c r="E88" s="178"/>
      <c r="F88" s="178"/>
      <c r="G88" s="178"/>
      <c r="H88" s="178"/>
    </row>
    <row r="89" spans="1:8" ht="13.5">
      <c r="A89" s="127"/>
      <c r="B89" s="178" t="s">
        <v>206</v>
      </c>
      <c r="C89" s="178"/>
      <c r="D89" s="178"/>
      <c r="E89" s="178"/>
      <c r="F89" s="178"/>
      <c r="G89" s="178"/>
      <c r="H89" s="178"/>
    </row>
    <row r="90" spans="1:8" ht="13.5">
      <c r="A90" s="127"/>
      <c r="B90" s="178"/>
      <c r="C90" s="178"/>
      <c r="D90" s="178"/>
      <c r="E90" s="178"/>
      <c r="F90" s="178"/>
      <c r="G90" s="178"/>
      <c r="H90" s="178"/>
    </row>
    <row r="91" spans="1:8" ht="13.5">
      <c r="A91" s="127"/>
      <c r="B91" s="178"/>
      <c r="C91" s="178"/>
      <c r="D91" s="178"/>
      <c r="E91" s="178"/>
      <c r="F91" s="178"/>
      <c r="G91" s="178"/>
      <c r="H91" s="178"/>
    </row>
    <row r="92" spans="1:8" ht="63.75" customHeight="1">
      <c r="A92" s="127"/>
      <c r="B92" s="178"/>
      <c r="C92" s="178"/>
      <c r="D92" s="178"/>
      <c r="E92" s="178"/>
      <c r="F92" s="178"/>
      <c r="G92" s="178"/>
      <c r="H92" s="178"/>
    </row>
    <row r="93" spans="1:8" ht="75" customHeight="1">
      <c r="A93" s="127"/>
      <c r="B93" s="185" t="s">
        <v>46</v>
      </c>
      <c r="C93" s="185"/>
      <c r="D93" s="185"/>
      <c r="E93" s="185"/>
      <c r="F93" s="185"/>
      <c r="G93" s="185"/>
      <c r="H93" s="185"/>
    </row>
    <row r="94" spans="1:8" ht="103.5" customHeight="1">
      <c r="A94" s="134"/>
      <c r="B94" s="178" t="s">
        <v>62</v>
      </c>
      <c r="C94" s="178"/>
      <c r="D94" s="178"/>
      <c r="E94" s="178"/>
      <c r="F94" s="178"/>
      <c r="G94" s="178"/>
      <c r="H94" s="178"/>
    </row>
    <row r="95" spans="1:8" ht="54" customHeight="1">
      <c r="A95" s="134"/>
      <c r="B95" s="178" t="s">
        <v>61</v>
      </c>
      <c r="C95" s="178"/>
      <c r="D95" s="178"/>
      <c r="E95" s="178"/>
      <c r="F95" s="178"/>
      <c r="G95" s="178"/>
      <c r="H95" s="178"/>
    </row>
    <row r="96" spans="1:8" ht="69.75" customHeight="1">
      <c r="A96" s="134"/>
      <c r="B96" s="178" t="s">
        <v>66</v>
      </c>
      <c r="C96" s="178"/>
      <c r="D96" s="178"/>
      <c r="E96" s="178"/>
      <c r="F96" s="178"/>
      <c r="G96" s="178"/>
      <c r="H96" s="178"/>
    </row>
    <row r="97" spans="1:8" ht="72" customHeight="1">
      <c r="A97" s="127"/>
      <c r="B97" s="178" t="s">
        <v>47</v>
      </c>
      <c r="C97" s="178"/>
      <c r="D97" s="178"/>
      <c r="E97" s="178"/>
      <c r="F97" s="178"/>
      <c r="G97" s="178"/>
      <c r="H97" s="178"/>
    </row>
    <row r="98" spans="1:8" ht="38.25" customHeight="1">
      <c r="A98" s="127"/>
      <c r="B98" s="178" t="s">
        <v>183</v>
      </c>
      <c r="C98" s="178"/>
      <c r="D98" s="178"/>
      <c r="E98" s="178"/>
      <c r="F98" s="178"/>
      <c r="G98" s="178"/>
      <c r="H98" s="178"/>
    </row>
    <row r="99" spans="1:8" ht="78" customHeight="1">
      <c r="A99" s="127"/>
      <c r="B99" s="178" t="s">
        <v>245</v>
      </c>
      <c r="C99" s="178"/>
      <c r="D99" s="178"/>
      <c r="E99" s="178"/>
      <c r="F99" s="178"/>
      <c r="G99" s="178"/>
      <c r="H99" s="178"/>
    </row>
    <row r="100" spans="1:8" ht="16.5">
      <c r="A100" s="127"/>
      <c r="B100" s="135"/>
      <c r="C100" s="135"/>
      <c r="D100" s="135"/>
      <c r="E100" s="135"/>
      <c r="F100" s="135"/>
      <c r="G100" s="135"/>
      <c r="H100" s="135"/>
    </row>
    <row r="101" spans="1:8" ht="16.5">
      <c r="A101" s="127"/>
      <c r="B101" s="176" t="s">
        <v>48</v>
      </c>
      <c r="C101" s="177"/>
      <c r="D101" s="177"/>
      <c r="E101" s="177"/>
      <c r="F101" s="177"/>
      <c r="G101" s="177"/>
      <c r="H101" s="177"/>
    </row>
    <row r="102" spans="1:8" ht="13.5">
      <c r="A102" s="127"/>
      <c r="B102" s="178" t="s">
        <v>207</v>
      </c>
      <c r="C102" s="178"/>
      <c r="D102" s="178"/>
      <c r="E102" s="178"/>
      <c r="F102" s="178"/>
      <c r="G102" s="178"/>
      <c r="H102" s="178"/>
    </row>
    <row r="103" spans="1:8" ht="13.5">
      <c r="A103" s="127"/>
      <c r="B103" s="178"/>
      <c r="C103" s="178"/>
      <c r="D103" s="178"/>
      <c r="E103" s="178"/>
      <c r="F103" s="178"/>
      <c r="G103" s="178"/>
      <c r="H103" s="178"/>
    </row>
    <row r="104" spans="1:8" ht="13.5">
      <c r="A104" s="127"/>
      <c r="B104" s="178"/>
      <c r="C104" s="178"/>
      <c r="D104" s="178"/>
      <c r="E104" s="178"/>
      <c r="F104" s="178"/>
      <c r="G104" s="178"/>
      <c r="H104" s="178"/>
    </row>
    <row r="105" spans="1:8" ht="13.5">
      <c r="A105" s="127"/>
      <c r="B105" s="178"/>
      <c r="C105" s="178"/>
      <c r="D105" s="178"/>
      <c r="E105" s="178"/>
      <c r="F105" s="178"/>
      <c r="G105" s="178"/>
      <c r="H105" s="178"/>
    </row>
    <row r="106" spans="1:8" ht="91.5" customHeight="1">
      <c r="A106" s="127"/>
      <c r="B106" s="178"/>
      <c r="C106" s="178"/>
      <c r="D106" s="178"/>
      <c r="E106" s="178"/>
      <c r="F106" s="178"/>
      <c r="G106" s="178"/>
      <c r="H106" s="178"/>
    </row>
    <row r="107" spans="1:8" ht="69" customHeight="1">
      <c r="A107" s="127"/>
      <c r="B107" s="178" t="s">
        <v>49</v>
      </c>
      <c r="C107" s="178"/>
      <c r="D107" s="178"/>
      <c r="E107" s="178"/>
      <c r="F107" s="178"/>
      <c r="G107" s="178"/>
      <c r="H107" s="178"/>
    </row>
    <row r="108" spans="1:8" ht="2.25" customHeight="1">
      <c r="A108" s="127"/>
      <c r="B108" s="178"/>
      <c r="C108" s="178"/>
      <c r="D108" s="178"/>
      <c r="E108" s="178"/>
      <c r="F108" s="178"/>
      <c r="G108" s="178"/>
      <c r="H108" s="178"/>
    </row>
    <row r="109" spans="1:8" ht="40.5" customHeight="1">
      <c r="A109" s="127"/>
      <c r="B109" s="187" t="s">
        <v>208</v>
      </c>
      <c r="C109" s="187"/>
      <c r="D109" s="187"/>
      <c r="E109" s="187"/>
      <c r="F109" s="187"/>
      <c r="G109" s="187"/>
      <c r="H109" s="187"/>
    </row>
    <row r="110" spans="1:8" ht="16.5">
      <c r="A110" s="127"/>
      <c r="B110" s="136"/>
      <c r="C110" s="136"/>
      <c r="D110" s="136"/>
      <c r="E110" s="136"/>
      <c r="F110" s="136"/>
      <c r="G110" s="136"/>
      <c r="H110" s="136"/>
    </row>
    <row r="111" spans="1:8" ht="16.5">
      <c r="A111" s="127"/>
      <c r="B111" s="188" t="s">
        <v>63</v>
      </c>
      <c r="C111" s="188"/>
      <c r="D111" s="188"/>
      <c r="E111" s="188"/>
      <c r="F111" s="188"/>
      <c r="G111" s="188"/>
      <c r="H111" s="188"/>
    </row>
    <row r="112" spans="1:8" ht="40.5" customHeight="1">
      <c r="A112" s="127"/>
      <c r="B112" s="178" t="s">
        <v>64</v>
      </c>
      <c r="C112" s="178"/>
      <c r="D112" s="178"/>
      <c r="E112" s="178"/>
      <c r="F112" s="178"/>
      <c r="G112" s="178"/>
      <c r="H112" s="178"/>
    </row>
    <row r="113" spans="1:8" ht="173.25" customHeight="1">
      <c r="A113" s="127"/>
      <c r="B113" s="182" t="s">
        <v>247</v>
      </c>
      <c r="C113" s="182"/>
      <c r="D113" s="182"/>
      <c r="E113" s="182"/>
      <c r="F113" s="182"/>
      <c r="G113" s="182"/>
      <c r="H113" s="182"/>
    </row>
    <row r="114" spans="1:8" ht="16.5">
      <c r="A114" s="127"/>
      <c r="B114" s="129"/>
      <c r="C114" s="129"/>
      <c r="D114" s="129"/>
      <c r="E114" s="129"/>
      <c r="F114" s="129"/>
      <c r="G114" s="129"/>
      <c r="H114" s="129"/>
    </row>
    <row r="115" spans="1:8" ht="16.5">
      <c r="A115" s="127"/>
      <c r="B115" s="176" t="s">
        <v>209</v>
      </c>
      <c r="C115" s="177"/>
      <c r="D115" s="177"/>
      <c r="E115" s="177"/>
      <c r="F115" s="177"/>
      <c r="G115" s="177"/>
      <c r="H115" s="177"/>
    </row>
    <row r="116" spans="1:8" ht="13.5">
      <c r="A116" s="127"/>
      <c r="B116" s="178" t="s">
        <v>210</v>
      </c>
      <c r="C116" s="178"/>
      <c r="D116" s="178"/>
      <c r="E116" s="178"/>
      <c r="F116" s="178"/>
      <c r="G116" s="178"/>
      <c r="H116" s="178"/>
    </row>
    <row r="117" spans="1:8" ht="13.5">
      <c r="A117" s="127"/>
      <c r="B117" s="178"/>
      <c r="C117" s="178"/>
      <c r="D117" s="178"/>
      <c r="E117" s="178"/>
      <c r="F117" s="178"/>
      <c r="G117" s="178"/>
      <c r="H117" s="178"/>
    </row>
    <row r="118" spans="1:8" ht="35.25" customHeight="1">
      <c r="A118" s="127"/>
      <c r="B118" s="178"/>
      <c r="C118" s="178"/>
      <c r="D118" s="178"/>
      <c r="E118" s="178"/>
      <c r="F118" s="178"/>
      <c r="G118" s="178"/>
      <c r="H118" s="178"/>
    </row>
    <row r="119" spans="1:8" ht="16.5">
      <c r="A119" s="127"/>
      <c r="B119" s="129"/>
      <c r="C119" s="129"/>
      <c r="D119" s="129"/>
      <c r="E119" s="129"/>
      <c r="F119" s="129"/>
      <c r="G119" s="129"/>
      <c r="H119" s="129"/>
    </row>
    <row r="120" spans="1:8" ht="16.5">
      <c r="A120" s="127"/>
      <c r="B120" s="176" t="s">
        <v>211</v>
      </c>
      <c r="C120" s="177"/>
      <c r="D120" s="177"/>
      <c r="E120" s="177"/>
      <c r="F120" s="177"/>
      <c r="G120" s="177"/>
      <c r="H120" s="177"/>
    </row>
    <row r="121" spans="1:8" ht="13.5">
      <c r="A121" s="127"/>
      <c r="B121" s="178" t="s">
        <v>212</v>
      </c>
      <c r="C121" s="178"/>
      <c r="D121" s="178"/>
      <c r="E121" s="178"/>
      <c r="F121" s="178"/>
      <c r="G121" s="178"/>
      <c r="H121" s="178"/>
    </row>
    <row r="122" spans="1:8" ht="13.5">
      <c r="A122" s="127"/>
      <c r="B122" s="178"/>
      <c r="C122" s="178"/>
      <c r="D122" s="178"/>
      <c r="E122" s="178"/>
      <c r="F122" s="178"/>
      <c r="G122" s="178"/>
      <c r="H122" s="178"/>
    </row>
    <row r="123" spans="1:8" ht="78" customHeight="1">
      <c r="A123" s="127"/>
      <c r="B123" s="178"/>
      <c r="C123" s="178"/>
      <c r="D123" s="178"/>
      <c r="E123" s="178"/>
      <c r="F123" s="178"/>
      <c r="G123" s="178"/>
      <c r="H123" s="178"/>
    </row>
    <row r="124" spans="1:8" ht="16.5">
      <c r="A124" s="127"/>
      <c r="B124" s="135"/>
      <c r="C124" s="135"/>
      <c r="D124" s="135"/>
      <c r="E124" s="135"/>
      <c r="F124" s="135"/>
      <c r="G124" s="135"/>
      <c r="H124" s="135"/>
    </row>
    <row r="125" spans="1:8" ht="16.5">
      <c r="A125" s="127"/>
      <c r="B125" s="176" t="s">
        <v>50</v>
      </c>
      <c r="C125" s="177"/>
      <c r="D125" s="177"/>
      <c r="E125" s="177"/>
      <c r="F125" s="177"/>
      <c r="G125" s="177"/>
      <c r="H125" s="177"/>
    </row>
    <row r="126" spans="1:8" ht="13.5">
      <c r="A126" s="127"/>
      <c r="B126" s="178" t="s">
        <v>51</v>
      </c>
      <c r="C126" s="178"/>
      <c r="D126" s="178"/>
      <c r="E126" s="178"/>
      <c r="F126" s="178"/>
      <c r="G126" s="178"/>
      <c r="H126" s="178"/>
    </row>
    <row r="127" spans="1:8" ht="46.5" customHeight="1">
      <c r="A127" s="127"/>
      <c r="B127" s="178"/>
      <c r="C127" s="178"/>
      <c r="D127" s="178"/>
      <c r="E127" s="178"/>
      <c r="F127" s="178"/>
      <c r="G127" s="178"/>
      <c r="H127" s="178"/>
    </row>
    <row r="128" spans="1:8" ht="13.5">
      <c r="A128" s="127"/>
      <c r="B128" s="178" t="s">
        <v>213</v>
      </c>
      <c r="C128" s="178"/>
      <c r="D128" s="178"/>
      <c r="E128" s="178"/>
      <c r="F128" s="178"/>
      <c r="G128" s="178"/>
      <c r="H128" s="178"/>
    </row>
    <row r="129" spans="1:8" ht="13.5">
      <c r="A129" s="127"/>
      <c r="B129" s="178"/>
      <c r="C129" s="178"/>
      <c r="D129" s="178"/>
      <c r="E129" s="178"/>
      <c r="F129" s="178"/>
      <c r="G129" s="178"/>
      <c r="H129" s="178"/>
    </row>
    <row r="130" spans="1:8" ht="13.5">
      <c r="A130" s="127"/>
      <c r="B130" s="178"/>
      <c r="C130" s="178"/>
      <c r="D130" s="178"/>
      <c r="E130" s="178"/>
      <c r="F130" s="178"/>
      <c r="G130" s="178"/>
      <c r="H130" s="178"/>
    </row>
    <row r="131" spans="1:8" ht="13.5">
      <c r="A131" s="127"/>
      <c r="B131" s="178"/>
      <c r="C131" s="178"/>
      <c r="D131" s="178"/>
      <c r="E131" s="178"/>
      <c r="F131" s="178"/>
      <c r="G131" s="178"/>
      <c r="H131" s="178"/>
    </row>
    <row r="132" spans="1:8" ht="54" customHeight="1">
      <c r="A132" s="127"/>
      <c r="B132" s="178"/>
      <c r="C132" s="178"/>
      <c r="D132" s="178"/>
      <c r="E132" s="178"/>
      <c r="F132" s="178"/>
      <c r="G132" s="178"/>
      <c r="H132" s="178"/>
    </row>
    <row r="133" spans="1:8" ht="13.5">
      <c r="A133" s="127"/>
      <c r="B133" s="178" t="s">
        <v>52</v>
      </c>
      <c r="C133" s="178"/>
      <c r="D133" s="178"/>
      <c r="E133" s="178"/>
      <c r="F133" s="178"/>
      <c r="G133" s="178"/>
      <c r="H133" s="178"/>
    </row>
    <row r="134" spans="1:8" ht="45" customHeight="1">
      <c r="A134" s="127"/>
      <c r="B134" s="178"/>
      <c r="C134" s="178"/>
      <c r="D134" s="178"/>
      <c r="E134" s="178"/>
      <c r="F134" s="178"/>
      <c r="G134" s="178"/>
      <c r="H134" s="178"/>
    </row>
    <row r="135" spans="1:8" ht="13.5">
      <c r="A135" s="127"/>
      <c r="B135" s="178" t="s">
        <v>53</v>
      </c>
      <c r="C135" s="178"/>
      <c r="D135" s="178"/>
      <c r="E135" s="178"/>
      <c r="F135" s="178"/>
      <c r="G135" s="178"/>
      <c r="H135" s="178"/>
    </row>
    <row r="136" spans="1:8" ht="13.5">
      <c r="A136" s="127"/>
      <c r="B136" s="178"/>
      <c r="C136" s="178"/>
      <c r="D136" s="178"/>
      <c r="E136" s="178"/>
      <c r="F136" s="178"/>
      <c r="G136" s="178"/>
      <c r="H136" s="178"/>
    </row>
    <row r="137" spans="1:8" ht="30" customHeight="1">
      <c r="A137" s="127"/>
      <c r="B137" s="178"/>
      <c r="C137" s="178"/>
      <c r="D137" s="178"/>
      <c r="E137" s="178"/>
      <c r="F137" s="178"/>
      <c r="G137" s="178"/>
      <c r="H137" s="178"/>
    </row>
    <row r="138" spans="1:8" ht="13.5">
      <c r="A138" s="127"/>
      <c r="B138" s="181" t="s">
        <v>214</v>
      </c>
      <c r="C138" s="182"/>
      <c r="D138" s="182"/>
      <c r="E138" s="182"/>
      <c r="F138" s="182"/>
      <c r="G138" s="182"/>
      <c r="H138" s="182"/>
    </row>
    <row r="139" spans="1:8" ht="13.5">
      <c r="A139" s="127"/>
      <c r="B139" s="182"/>
      <c r="C139" s="182"/>
      <c r="D139" s="182"/>
      <c r="E139" s="182"/>
      <c r="F139" s="182"/>
      <c r="G139" s="182"/>
      <c r="H139" s="182"/>
    </row>
    <row r="140" spans="1:8" ht="264.75" customHeight="1">
      <c r="A140" s="127"/>
      <c r="B140" s="182"/>
      <c r="C140" s="182"/>
      <c r="D140" s="182"/>
      <c r="E140" s="182"/>
      <c r="F140" s="182"/>
      <c r="G140" s="182"/>
      <c r="H140" s="182"/>
    </row>
    <row r="141" spans="1:8" ht="13.5">
      <c r="A141" s="127"/>
      <c r="B141" s="178" t="s">
        <v>54</v>
      </c>
      <c r="C141" s="178"/>
      <c r="D141" s="178"/>
      <c r="E141" s="178"/>
      <c r="F141" s="178"/>
      <c r="G141" s="178"/>
      <c r="H141" s="178"/>
    </row>
    <row r="142" spans="1:8" ht="28.5" customHeight="1">
      <c r="A142" s="127"/>
      <c r="B142" s="178"/>
      <c r="C142" s="178"/>
      <c r="D142" s="178"/>
      <c r="E142" s="178"/>
      <c r="F142" s="178"/>
      <c r="G142" s="178"/>
      <c r="H142" s="178"/>
    </row>
    <row r="143" spans="1:8" ht="16.5">
      <c r="A143" s="127"/>
      <c r="B143" s="137"/>
      <c r="C143" s="137"/>
      <c r="D143" s="137"/>
      <c r="E143" s="137"/>
      <c r="F143" s="137"/>
      <c r="G143" s="137"/>
      <c r="H143" s="137"/>
    </row>
    <row r="144" spans="1:8" ht="16.5">
      <c r="A144" s="127"/>
      <c r="B144" s="176" t="s">
        <v>55</v>
      </c>
      <c r="C144" s="177"/>
      <c r="D144" s="177"/>
      <c r="E144" s="177"/>
      <c r="F144" s="177"/>
      <c r="G144" s="177"/>
      <c r="H144" s="177"/>
    </row>
    <row r="145" spans="1:8" ht="76.5" customHeight="1">
      <c r="A145" s="127"/>
      <c r="B145" s="178" t="s">
        <v>215</v>
      </c>
      <c r="C145" s="178"/>
      <c r="D145" s="178"/>
      <c r="E145" s="178"/>
      <c r="F145" s="178"/>
      <c r="G145" s="178"/>
      <c r="H145" s="178"/>
    </row>
    <row r="146" spans="1:8" ht="13.5">
      <c r="A146" s="127"/>
      <c r="B146" s="178" t="s">
        <v>216</v>
      </c>
      <c r="C146" s="178"/>
      <c r="D146" s="178"/>
      <c r="E146" s="178"/>
      <c r="F146" s="178"/>
      <c r="G146" s="178"/>
      <c r="H146" s="178"/>
    </row>
    <row r="147" spans="1:8" ht="13.5">
      <c r="A147" s="127"/>
      <c r="B147" s="178"/>
      <c r="C147" s="178"/>
      <c r="D147" s="178"/>
      <c r="E147" s="178"/>
      <c r="F147" s="178"/>
      <c r="G147" s="178"/>
      <c r="H147" s="178"/>
    </row>
    <row r="148" spans="1:8" ht="61.5" customHeight="1">
      <c r="A148" s="127"/>
      <c r="B148" s="178"/>
      <c r="C148" s="178"/>
      <c r="D148" s="178"/>
      <c r="E148" s="178"/>
      <c r="F148" s="178"/>
      <c r="G148" s="178"/>
      <c r="H148" s="178"/>
    </row>
    <row r="149" spans="1:8" ht="16.5">
      <c r="A149" s="127"/>
      <c r="B149" s="129"/>
      <c r="C149" s="129"/>
      <c r="D149" s="129"/>
      <c r="E149" s="129"/>
      <c r="F149" s="129"/>
      <c r="G149" s="129"/>
      <c r="H149" s="129"/>
    </row>
    <row r="150" spans="1:8" ht="13.5">
      <c r="A150" s="127"/>
      <c r="B150" s="178" t="s">
        <v>56</v>
      </c>
      <c r="C150" s="178"/>
      <c r="D150" s="178"/>
      <c r="E150" s="178"/>
      <c r="F150" s="178"/>
      <c r="G150" s="178"/>
      <c r="H150" s="178"/>
    </row>
    <row r="151" spans="1:8" ht="22.5" customHeight="1">
      <c r="A151" s="127"/>
      <c r="B151" s="178"/>
      <c r="C151" s="178"/>
      <c r="D151" s="178"/>
      <c r="E151" s="178"/>
      <c r="F151" s="178"/>
      <c r="G151" s="178"/>
      <c r="H151" s="178"/>
    </row>
    <row r="152" spans="1:8" ht="13.5">
      <c r="A152" s="127"/>
      <c r="B152" s="178" t="s">
        <v>184</v>
      </c>
      <c r="C152" s="178"/>
      <c r="D152" s="178"/>
      <c r="E152" s="178"/>
      <c r="F152" s="178"/>
      <c r="G152" s="178"/>
      <c r="H152" s="178"/>
    </row>
    <row r="153" spans="1:8" ht="13.5">
      <c r="A153" s="127"/>
      <c r="B153" s="178"/>
      <c r="C153" s="178"/>
      <c r="D153" s="178"/>
      <c r="E153" s="178"/>
      <c r="F153" s="178"/>
      <c r="G153" s="178"/>
      <c r="H153" s="178"/>
    </row>
    <row r="154" spans="1:8" ht="66.75" customHeight="1">
      <c r="A154" s="127"/>
      <c r="B154" s="178"/>
      <c r="C154" s="178"/>
      <c r="D154" s="178"/>
      <c r="E154" s="178"/>
      <c r="F154" s="178"/>
      <c r="G154" s="178"/>
      <c r="H154" s="178"/>
    </row>
    <row r="155" spans="1:8" ht="13.5">
      <c r="A155" s="127"/>
      <c r="B155" s="178" t="s">
        <v>185</v>
      </c>
      <c r="C155" s="178"/>
      <c r="D155" s="178"/>
      <c r="E155" s="178"/>
      <c r="F155" s="178"/>
      <c r="G155" s="178"/>
      <c r="H155" s="178"/>
    </row>
    <row r="156" spans="1:8" ht="13.5">
      <c r="A156" s="127"/>
      <c r="B156" s="178"/>
      <c r="C156" s="178"/>
      <c r="D156" s="178"/>
      <c r="E156" s="178"/>
      <c r="F156" s="178"/>
      <c r="G156" s="178"/>
      <c r="H156" s="178"/>
    </row>
    <row r="157" spans="1:8" ht="60.75" customHeight="1">
      <c r="A157" s="127"/>
      <c r="B157" s="178"/>
      <c r="C157" s="178"/>
      <c r="D157" s="178"/>
      <c r="E157" s="178"/>
      <c r="F157" s="178"/>
      <c r="G157" s="178"/>
      <c r="H157" s="178"/>
    </row>
    <row r="158" spans="1:8" ht="63" customHeight="1">
      <c r="A158" s="127"/>
      <c r="B158" s="178" t="s">
        <v>186</v>
      </c>
      <c r="C158" s="178"/>
      <c r="D158" s="178"/>
      <c r="E158" s="178"/>
      <c r="F158" s="178"/>
      <c r="G158" s="178"/>
      <c r="H158" s="178"/>
    </row>
    <row r="159" spans="1:8" ht="75" hidden="1" customHeight="1">
      <c r="A159" s="127"/>
      <c r="B159" s="178"/>
      <c r="C159" s="178"/>
      <c r="D159" s="178"/>
      <c r="E159" s="178"/>
      <c r="F159" s="178"/>
      <c r="G159" s="178"/>
      <c r="H159" s="178"/>
    </row>
    <row r="160" spans="1:8" ht="60" customHeight="1">
      <c r="A160" s="127"/>
      <c r="B160" s="178" t="s">
        <v>57</v>
      </c>
      <c r="C160" s="178"/>
      <c r="D160" s="178"/>
      <c r="E160" s="178"/>
      <c r="F160" s="178"/>
      <c r="G160" s="178"/>
      <c r="H160" s="178"/>
    </row>
    <row r="161" spans="1:8" ht="75" hidden="1" customHeight="1">
      <c r="A161" s="127"/>
      <c r="B161" s="178"/>
      <c r="C161" s="178"/>
      <c r="D161" s="178"/>
      <c r="E161" s="178"/>
      <c r="F161" s="178"/>
      <c r="G161" s="178"/>
      <c r="H161" s="178"/>
    </row>
    <row r="162" spans="1:8" ht="75" customHeight="1">
      <c r="A162" s="127"/>
      <c r="B162" s="178" t="s">
        <v>217</v>
      </c>
      <c r="C162" s="178"/>
      <c r="D162" s="178"/>
      <c r="E162" s="178"/>
      <c r="F162" s="178"/>
      <c r="G162" s="178"/>
      <c r="H162" s="178"/>
    </row>
    <row r="163" spans="1:8" ht="75" hidden="1" customHeight="1">
      <c r="A163" s="127"/>
      <c r="B163" s="178"/>
      <c r="C163" s="178"/>
      <c r="D163" s="178"/>
      <c r="E163" s="178"/>
      <c r="F163" s="178"/>
      <c r="G163" s="178"/>
      <c r="H163" s="178"/>
    </row>
    <row r="164" spans="1:8" ht="62.25" customHeight="1">
      <c r="A164" s="127"/>
      <c r="B164" s="178" t="s">
        <v>187</v>
      </c>
      <c r="C164" s="178"/>
      <c r="D164" s="178"/>
      <c r="E164" s="178"/>
      <c r="F164" s="178"/>
      <c r="G164" s="178"/>
      <c r="H164" s="178"/>
    </row>
    <row r="165" spans="1:8" ht="142.5" hidden="1" customHeight="1">
      <c r="A165" s="127"/>
      <c r="B165" s="178"/>
      <c r="C165" s="178"/>
      <c r="D165" s="178"/>
      <c r="E165" s="178"/>
      <c r="F165" s="178"/>
      <c r="G165" s="178"/>
      <c r="H165" s="178"/>
    </row>
    <row r="166" spans="1:8" ht="99" customHeight="1">
      <c r="A166" s="127"/>
      <c r="B166" s="178" t="s">
        <v>218</v>
      </c>
      <c r="C166" s="178"/>
      <c r="D166" s="178"/>
      <c r="E166" s="178"/>
      <c r="F166" s="178"/>
      <c r="G166" s="178"/>
      <c r="H166" s="178"/>
    </row>
    <row r="167" spans="1:8" ht="142.5" hidden="1" customHeight="1">
      <c r="A167" s="127"/>
      <c r="B167" s="178"/>
      <c r="C167" s="178"/>
      <c r="D167" s="178"/>
      <c r="E167" s="178"/>
      <c r="F167" s="178"/>
      <c r="G167" s="178"/>
      <c r="H167" s="178"/>
    </row>
    <row r="168" spans="1:8" ht="142.5" hidden="1" customHeight="1">
      <c r="A168" s="127"/>
      <c r="B168" s="178"/>
      <c r="C168" s="178"/>
      <c r="D168" s="178"/>
      <c r="E168" s="178"/>
      <c r="F168" s="178"/>
      <c r="G168" s="178"/>
      <c r="H168" s="178"/>
    </row>
    <row r="169" spans="1:8" ht="130.5" customHeight="1">
      <c r="A169" s="127"/>
      <c r="B169" s="178" t="s">
        <v>58</v>
      </c>
      <c r="C169" s="178"/>
      <c r="D169" s="178"/>
      <c r="E169" s="178"/>
      <c r="F169" s="178"/>
      <c r="G169" s="178"/>
      <c r="H169" s="178"/>
    </row>
    <row r="170" spans="1:8" ht="142.5" hidden="1" customHeight="1">
      <c r="A170" s="127"/>
      <c r="B170" s="178"/>
      <c r="C170" s="178"/>
      <c r="D170" s="178"/>
      <c r="E170" s="178"/>
      <c r="F170" s="178"/>
      <c r="G170" s="178"/>
      <c r="H170" s="178"/>
    </row>
    <row r="171" spans="1:8" ht="142.5" hidden="1" customHeight="1">
      <c r="A171" s="127"/>
      <c r="B171" s="178"/>
      <c r="C171" s="178"/>
      <c r="D171" s="178"/>
      <c r="E171" s="178"/>
      <c r="F171" s="178"/>
      <c r="G171" s="178"/>
      <c r="H171" s="178"/>
    </row>
    <row r="172" spans="1:8" ht="142.5" hidden="1" customHeight="1">
      <c r="A172" s="127"/>
      <c r="B172" s="178"/>
      <c r="C172" s="178"/>
      <c r="D172" s="178"/>
      <c r="E172" s="178"/>
      <c r="F172" s="178"/>
      <c r="G172" s="178"/>
      <c r="H172" s="178"/>
    </row>
    <row r="173" spans="1:8" ht="96" customHeight="1">
      <c r="A173" s="127"/>
      <c r="B173" s="178" t="s">
        <v>219</v>
      </c>
      <c r="C173" s="178"/>
      <c r="D173" s="178"/>
      <c r="E173" s="178"/>
      <c r="F173" s="178"/>
      <c r="G173" s="178"/>
      <c r="H173" s="178"/>
    </row>
    <row r="174" spans="1:8" ht="142.5" hidden="1" customHeight="1">
      <c r="A174" s="127"/>
      <c r="B174" s="178"/>
      <c r="C174" s="178"/>
      <c r="D174" s="178"/>
      <c r="E174" s="178"/>
      <c r="F174" s="178"/>
      <c r="G174" s="178"/>
      <c r="H174" s="178"/>
    </row>
    <row r="175" spans="1:8" ht="57" customHeight="1">
      <c r="A175" s="127"/>
      <c r="B175" s="178" t="s">
        <v>220</v>
      </c>
      <c r="C175" s="178"/>
      <c r="D175" s="178"/>
      <c r="E175" s="178"/>
      <c r="F175" s="178"/>
      <c r="G175" s="178"/>
      <c r="H175" s="178"/>
    </row>
    <row r="176" spans="1:8" ht="13.5" hidden="1">
      <c r="A176" s="127"/>
      <c r="B176" s="178"/>
      <c r="C176" s="178"/>
      <c r="D176" s="178"/>
      <c r="E176" s="178"/>
      <c r="F176" s="178"/>
      <c r="G176" s="178"/>
      <c r="H176" s="178"/>
    </row>
    <row r="177" spans="1:8" ht="43.5" customHeight="1">
      <c r="A177" s="127"/>
      <c r="B177" s="178" t="s">
        <v>59</v>
      </c>
      <c r="C177" s="178"/>
      <c r="D177" s="178"/>
      <c r="E177" s="178"/>
      <c r="F177" s="178"/>
      <c r="G177" s="178"/>
      <c r="H177" s="178"/>
    </row>
    <row r="178" spans="1:8" ht="24" customHeight="1">
      <c r="A178" s="127"/>
      <c r="B178" s="178" t="s">
        <v>188</v>
      </c>
      <c r="C178" s="178"/>
      <c r="D178" s="178"/>
      <c r="E178" s="178"/>
      <c r="F178" s="178"/>
      <c r="G178" s="178"/>
      <c r="H178" s="178"/>
    </row>
    <row r="179" spans="1:8" ht="60" customHeight="1">
      <c r="A179" s="127"/>
      <c r="B179" s="178" t="s">
        <v>60</v>
      </c>
      <c r="C179" s="178"/>
      <c r="D179" s="178"/>
      <c r="E179" s="178"/>
      <c r="F179" s="178"/>
      <c r="G179" s="178"/>
      <c r="H179" s="178"/>
    </row>
    <row r="180" spans="1:8" ht="192" hidden="1" customHeight="1">
      <c r="A180" s="127"/>
      <c r="B180" s="178"/>
      <c r="C180" s="178"/>
      <c r="D180" s="178"/>
      <c r="E180" s="178"/>
      <c r="F180" s="178"/>
      <c r="G180" s="178"/>
      <c r="H180" s="178"/>
    </row>
    <row r="181" spans="1:8" ht="108" customHeight="1">
      <c r="A181" s="127"/>
      <c r="B181" s="178" t="s">
        <v>221</v>
      </c>
      <c r="C181" s="178"/>
      <c r="D181" s="178"/>
      <c r="E181" s="178"/>
      <c r="F181" s="178"/>
      <c r="G181" s="178"/>
      <c r="H181" s="178"/>
    </row>
    <row r="182" spans="1:8" ht="192" hidden="1" customHeight="1">
      <c r="A182" s="112"/>
      <c r="B182" s="178"/>
      <c r="C182" s="178"/>
      <c r="D182" s="178"/>
      <c r="E182" s="178"/>
      <c r="F182" s="178"/>
      <c r="G182" s="178"/>
      <c r="H182" s="178"/>
    </row>
    <row r="183" spans="1:8" ht="192" hidden="1" customHeight="1">
      <c r="A183" s="112"/>
      <c r="B183" s="178"/>
      <c r="C183" s="178"/>
      <c r="D183" s="178"/>
      <c r="E183" s="178"/>
      <c r="F183" s="178"/>
      <c r="G183" s="178"/>
      <c r="H183" s="178"/>
    </row>
    <row r="184" spans="1:8">
      <c r="A184" s="113"/>
      <c r="B184" s="179"/>
      <c r="C184" s="179"/>
      <c r="D184" s="179"/>
      <c r="E184" s="179"/>
      <c r="F184" s="179"/>
      <c r="G184" s="179"/>
      <c r="H184" s="179"/>
    </row>
    <row r="185" spans="1:8" ht="16.5">
      <c r="A185" s="138"/>
      <c r="B185" s="176"/>
      <c r="C185" s="177"/>
      <c r="D185" s="177"/>
      <c r="E185" s="177"/>
      <c r="F185" s="177"/>
      <c r="G185" s="177"/>
      <c r="H185" s="177"/>
    </row>
    <row r="186" spans="1:8" ht="201.75" customHeight="1">
      <c r="A186" s="139"/>
      <c r="B186" s="180"/>
      <c r="C186" s="180"/>
      <c r="D186" s="180"/>
      <c r="E186" s="180"/>
      <c r="F186" s="180"/>
      <c r="G186" s="180"/>
      <c r="H186" s="180"/>
    </row>
    <row r="187" spans="1:8" ht="144" customHeight="1">
      <c r="A187" s="138"/>
      <c r="B187" s="180"/>
      <c r="C187" s="180"/>
      <c r="D187" s="180"/>
      <c r="E187" s="180"/>
      <c r="F187" s="180"/>
      <c r="G187" s="180"/>
      <c r="H187" s="180"/>
    </row>
    <row r="188" spans="1:8" ht="78.75" customHeight="1">
      <c r="A188" s="138"/>
      <c r="B188" s="180"/>
      <c r="C188" s="180"/>
      <c r="D188" s="180"/>
      <c r="E188" s="180"/>
      <c r="F188" s="180"/>
      <c r="G188" s="180"/>
      <c r="H188" s="180"/>
    </row>
    <row r="189" spans="1:8" ht="51.75" customHeight="1">
      <c r="A189" s="138"/>
      <c r="B189" s="180"/>
      <c r="C189" s="180"/>
      <c r="D189" s="180"/>
      <c r="E189" s="180"/>
      <c r="F189" s="180"/>
      <c r="G189" s="180"/>
      <c r="H189" s="180"/>
    </row>
    <row r="190" spans="1:8" ht="27" customHeight="1">
      <c r="A190" s="138"/>
      <c r="B190" s="180"/>
      <c r="C190" s="180"/>
      <c r="D190" s="180"/>
      <c r="E190" s="180"/>
      <c r="F190" s="180"/>
      <c r="G190" s="180"/>
      <c r="H190" s="180"/>
    </row>
    <row r="191" spans="1:8" ht="62.25" customHeight="1">
      <c r="A191" s="138"/>
      <c r="B191" s="180"/>
      <c r="C191" s="180"/>
      <c r="D191" s="180"/>
      <c r="E191" s="180"/>
      <c r="F191" s="180"/>
      <c r="G191" s="180"/>
      <c r="H191" s="180"/>
    </row>
    <row r="192" spans="1:8" ht="90.75" customHeight="1">
      <c r="A192" s="138"/>
      <c r="B192" s="180"/>
      <c r="C192" s="180"/>
      <c r="D192" s="180"/>
      <c r="E192" s="180"/>
      <c r="F192" s="180"/>
      <c r="G192" s="180"/>
      <c r="H192" s="180"/>
    </row>
    <row r="193" spans="1:8" ht="74.25" customHeight="1">
      <c r="A193" s="138"/>
      <c r="B193" s="180"/>
      <c r="C193" s="180"/>
      <c r="D193" s="180"/>
      <c r="E193" s="180"/>
      <c r="F193" s="180"/>
      <c r="G193" s="180"/>
      <c r="H193" s="180"/>
    </row>
    <row r="194" spans="1:8" ht="108.75" customHeight="1">
      <c r="A194" s="138"/>
      <c r="B194" s="180"/>
      <c r="C194" s="180"/>
      <c r="D194" s="180"/>
      <c r="E194" s="180"/>
      <c r="F194" s="180"/>
      <c r="G194" s="180"/>
      <c r="H194" s="180"/>
    </row>
  </sheetData>
  <mergeCells count="92">
    <mergeCell ref="B181:H183"/>
    <mergeCell ref="B186:H186"/>
    <mergeCell ref="B113:H113"/>
    <mergeCell ref="B99:H99"/>
    <mergeCell ref="B178:H178"/>
    <mergeCell ref="B158:H159"/>
    <mergeCell ref="B160:H161"/>
    <mergeCell ref="B164:H165"/>
    <mergeCell ref="B166:H168"/>
    <mergeCell ref="B169:H172"/>
    <mergeCell ref="B175:H176"/>
    <mergeCell ref="B177:H177"/>
    <mergeCell ref="B162:H163"/>
    <mergeCell ref="B173:H174"/>
    <mergeCell ref="B112:H112"/>
    <mergeCell ref="B109:H109"/>
    <mergeCell ref="B111:H111"/>
    <mergeCell ref="B141:H142"/>
    <mergeCell ref="B96:H96"/>
    <mergeCell ref="B97:H97"/>
    <mergeCell ref="B101:H101"/>
    <mergeCell ref="B82:H82"/>
    <mergeCell ref="B98:H98"/>
    <mergeCell ref="B95:H95"/>
    <mergeCell ref="B66:H66"/>
    <mergeCell ref="B67:H67"/>
    <mergeCell ref="B68:H68"/>
    <mergeCell ref="B64:H64"/>
    <mergeCell ref="B65:H65"/>
    <mergeCell ref="B70:H71"/>
    <mergeCell ref="B73:H73"/>
    <mergeCell ref="B74:H76"/>
    <mergeCell ref="B78:H78"/>
    <mergeCell ref="B79:H79"/>
    <mergeCell ref="B102:H106"/>
    <mergeCell ref="B107:H108"/>
    <mergeCell ref="B50:H52"/>
    <mergeCell ref="B53:H53"/>
    <mergeCell ref="B56:H58"/>
    <mergeCell ref="B60:H60"/>
    <mergeCell ref="B84:H84"/>
    <mergeCell ref="B55:H55"/>
    <mergeCell ref="B63:H63"/>
    <mergeCell ref="B85:H88"/>
    <mergeCell ref="B89:H92"/>
    <mergeCell ref="B93:H93"/>
    <mergeCell ref="B94:H94"/>
    <mergeCell ref="B81:H81"/>
    <mergeCell ref="B61:H61"/>
    <mergeCell ref="B62:H62"/>
    <mergeCell ref="A1:H1"/>
    <mergeCell ref="B23:C23"/>
    <mergeCell ref="B31:H34"/>
    <mergeCell ref="B36:H39"/>
    <mergeCell ref="B42:H47"/>
    <mergeCell ref="B17:H18"/>
    <mergeCell ref="B19:H19"/>
    <mergeCell ref="B3:H5"/>
    <mergeCell ref="B6:H6"/>
    <mergeCell ref="B7:H13"/>
    <mergeCell ref="B14:H15"/>
    <mergeCell ref="B16:H16"/>
    <mergeCell ref="B20:H21"/>
    <mergeCell ref="B22:H22"/>
    <mergeCell ref="B24:H29"/>
    <mergeCell ref="B126:H127"/>
    <mergeCell ref="B128:H132"/>
    <mergeCell ref="B133:H134"/>
    <mergeCell ref="B135:H137"/>
    <mergeCell ref="B145:H145"/>
    <mergeCell ref="B138:H140"/>
    <mergeCell ref="B115:H115"/>
    <mergeCell ref="B116:H118"/>
    <mergeCell ref="B120:H120"/>
    <mergeCell ref="B121:H123"/>
    <mergeCell ref="B125:H125"/>
    <mergeCell ref="B144:H144"/>
    <mergeCell ref="B146:H148"/>
    <mergeCell ref="B184:H184"/>
    <mergeCell ref="B193:H193"/>
    <mergeCell ref="B194:H194"/>
    <mergeCell ref="B185:H185"/>
    <mergeCell ref="B192:H192"/>
    <mergeCell ref="B188:H188"/>
    <mergeCell ref="B189:H189"/>
    <mergeCell ref="B190:H190"/>
    <mergeCell ref="B191:H191"/>
    <mergeCell ref="B187:H187"/>
    <mergeCell ref="B150:H151"/>
    <mergeCell ref="B152:H154"/>
    <mergeCell ref="B155:H157"/>
    <mergeCell ref="B179:H180"/>
  </mergeCells>
  <pageMargins left="1" right="1" top="1" bottom="1" header="0.5" footer="0.5"/>
  <pageSetup paperSize="9" orientation="portrait" r:id="rId1"/>
  <rowBreaks count="10" manualBreakCount="10">
    <brk id="7" max="7" man="1"/>
    <brk id="39" max="7" man="1"/>
    <brk id="68" max="7" man="1"/>
    <brk id="88" max="7" man="1"/>
    <brk id="99" max="7" man="1"/>
    <brk id="114" max="7" man="1"/>
    <brk id="137" max="7" man="1"/>
    <brk id="154" max="7" man="1"/>
    <brk id="169" max="7" man="1"/>
    <brk id="18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13"/>
  <sheetViews>
    <sheetView view="pageBreakPreview" zoomScale="85" zoomScaleNormal="100" zoomScaleSheetLayoutView="85" workbookViewId="0">
      <selection activeCell="E205" sqref="E205"/>
    </sheetView>
  </sheetViews>
  <sheetFormatPr defaultColWidth="9.140625" defaultRowHeight="12.75"/>
  <cols>
    <col min="1" max="1" width="6.28515625" customWidth="1"/>
    <col min="2" max="2" width="34.5703125" customWidth="1"/>
    <col min="3" max="3" width="8.5703125" customWidth="1"/>
    <col min="4" max="4" width="8.85546875" customWidth="1"/>
    <col min="5" max="5" width="10.5703125" customWidth="1"/>
    <col min="6" max="6" width="14" customWidth="1"/>
    <col min="7" max="7" width="23.85546875" customWidth="1"/>
  </cols>
  <sheetData>
    <row r="1" spans="1:7" ht="18.75">
      <c r="A1" s="70" t="s">
        <v>69</v>
      </c>
      <c r="B1" s="71" t="s">
        <v>70</v>
      </c>
      <c r="C1" s="53"/>
      <c r="D1" s="53"/>
      <c r="E1" s="53"/>
      <c r="F1" s="53"/>
    </row>
    <row r="2" spans="1:7" ht="18.75">
      <c r="A2" s="70"/>
      <c r="B2" s="71"/>
      <c r="C2" s="53"/>
      <c r="D2" s="53"/>
      <c r="E2" s="53"/>
      <c r="F2" s="53"/>
    </row>
    <row r="3" spans="1:7" ht="18.75">
      <c r="A3" s="114" t="s">
        <v>7</v>
      </c>
      <c r="B3" s="115" t="s">
        <v>0</v>
      </c>
      <c r="C3" s="61"/>
      <c r="D3" s="61"/>
      <c r="E3" s="61"/>
      <c r="F3" s="61"/>
    </row>
    <row r="4" spans="1:7" ht="16.5">
      <c r="A4" s="119"/>
      <c r="B4" s="62"/>
      <c r="C4" s="61"/>
      <c r="D4" s="61"/>
      <c r="E4" s="61"/>
      <c r="F4" s="61"/>
    </row>
    <row r="5" spans="1:7" ht="16.5">
      <c r="A5" s="119"/>
      <c r="B5" s="147" t="s">
        <v>88</v>
      </c>
      <c r="C5" s="147"/>
      <c r="D5" s="147"/>
      <c r="E5" s="147"/>
      <c r="F5" s="147"/>
    </row>
    <row r="6" spans="1:7" ht="133.5" customHeight="1">
      <c r="A6" s="119"/>
      <c r="B6" s="190" t="s">
        <v>89</v>
      </c>
      <c r="C6" s="190"/>
      <c r="D6" s="190"/>
      <c r="E6" s="190"/>
      <c r="F6" s="190"/>
    </row>
    <row r="7" spans="1:7" ht="16.5">
      <c r="A7" s="61"/>
      <c r="B7" s="61"/>
      <c r="C7" s="61"/>
      <c r="D7" s="61"/>
      <c r="E7" s="61"/>
      <c r="F7" s="61"/>
    </row>
    <row r="8" spans="1:7" ht="16.5">
      <c r="A8" s="44">
        <v>1</v>
      </c>
      <c r="B8" s="44">
        <v>2</v>
      </c>
      <c r="C8" s="44">
        <v>3</v>
      </c>
      <c r="D8" s="44">
        <v>4</v>
      </c>
      <c r="E8" s="44">
        <v>5</v>
      </c>
      <c r="F8" s="44">
        <v>6</v>
      </c>
    </row>
    <row r="9" spans="1:7" ht="33">
      <c r="A9" s="54" t="s">
        <v>1</v>
      </c>
      <c r="B9" s="54" t="s">
        <v>2</v>
      </c>
      <c r="C9" s="54" t="s">
        <v>3</v>
      </c>
      <c r="D9" s="54" t="s">
        <v>4</v>
      </c>
      <c r="E9" s="54" t="s">
        <v>165</v>
      </c>
      <c r="F9" s="54" t="s">
        <v>166</v>
      </c>
      <c r="G9" s="82"/>
    </row>
    <row r="10" spans="1:7" ht="16.5">
      <c r="A10" s="55"/>
      <c r="B10" s="55"/>
      <c r="C10" s="46"/>
      <c r="D10" s="55"/>
      <c r="E10" s="56"/>
      <c r="F10" s="48"/>
      <c r="G10" s="24"/>
    </row>
    <row r="11" spans="1:7" ht="296.25" customHeight="1">
      <c r="A11" s="29">
        <v>1</v>
      </c>
      <c r="B11" s="117" t="s">
        <v>128</v>
      </c>
      <c r="C11" s="46"/>
      <c r="D11" s="49"/>
      <c r="E11" s="85"/>
      <c r="F11" s="85"/>
      <c r="G11" s="24"/>
    </row>
    <row r="12" spans="1:7" ht="155.25" customHeight="1">
      <c r="A12" s="29"/>
      <c r="B12" s="117" t="s">
        <v>129</v>
      </c>
      <c r="C12" s="46"/>
      <c r="D12" s="49"/>
      <c r="E12" s="85"/>
      <c r="F12" s="85"/>
      <c r="G12" s="24"/>
    </row>
    <row r="13" spans="1:7" ht="408.75" customHeight="1">
      <c r="A13" s="55"/>
      <c r="B13" s="117" t="s">
        <v>126</v>
      </c>
      <c r="C13" s="46" t="s">
        <v>125</v>
      </c>
      <c r="D13" s="163">
        <v>1</v>
      </c>
      <c r="E13" s="85"/>
      <c r="F13" s="86">
        <f>D13*E13</f>
        <v>0</v>
      </c>
      <c r="G13" s="24"/>
    </row>
    <row r="14" spans="1:7" ht="16.5">
      <c r="A14" s="55"/>
      <c r="B14" s="140"/>
      <c r="C14" s="46"/>
      <c r="D14" s="163"/>
      <c r="E14" s="85"/>
      <c r="F14" s="85"/>
      <c r="G14" s="24"/>
    </row>
    <row r="15" spans="1:7" ht="288.75" customHeight="1">
      <c r="A15" s="29">
        <f>A11+1</f>
        <v>2</v>
      </c>
      <c r="B15" s="141" t="s">
        <v>144</v>
      </c>
      <c r="C15" s="46" t="s">
        <v>6</v>
      </c>
      <c r="D15" s="163">
        <v>2250</v>
      </c>
      <c r="E15" s="85"/>
      <c r="F15" s="86">
        <f>D15*E15</f>
        <v>0</v>
      </c>
      <c r="G15" s="23"/>
    </row>
    <row r="16" spans="1:7" ht="16.5">
      <c r="A16" s="29"/>
      <c r="B16" s="141"/>
      <c r="C16" s="46"/>
      <c r="D16" s="163"/>
      <c r="E16" s="85"/>
      <c r="F16" s="86"/>
      <c r="G16" s="23"/>
    </row>
    <row r="17" spans="1:7" ht="181.5">
      <c r="A17" s="29">
        <f>A15+1</f>
        <v>3</v>
      </c>
      <c r="B17" s="117" t="s">
        <v>161</v>
      </c>
      <c r="C17" s="46" t="s">
        <v>6</v>
      </c>
      <c r="D17" s="163">
        <v>200</v>
      </c>
      <c r="E17" s="85"/>
      <c r="F17" s="86">
        <f>D17*E17</f>
        <v>0</v>
      </c>
      <c r="G17" s="23"/>
    </row>
    <row r="18" spans="1:7" ht="16.5">
      <c r="A18" s="54"/>
      <c r="B18" s="142"/>
      <c r="C18" s="46"/>
      <c r="D18" s="163"/>
      <c r="E18" s="85"/>
      <c r="F18" s="85"/>
    </row>
    <row r="19" spans="1:7" ht="264">
      <c r="A19" s="37">
        <f>A17+1</f>
        <v>4</v>
      </c>
      <c r="B19" s="141" t="s">
        <v>145</v>
      </c>
      <c r="C19" s="30"/>
      <c r="D19" s="164"/>
      <c r="E19" s="110"/>
      <c r="F19" s="98"/>
      <c r="G19" s="23"/>
    </row>
    <row r="20" spans="1:7" ht="16.5">
      <c r="A20" s="37"/>
      <c r="B20" s="117" t="s">
        <v>146</v>
      </c>
      <c r="C20" s="30" t="s">
        <v>92</v>
      </c>
      <c r="D20" s="165">
        <v>300</v>
      </c>
      <c r="E20" s="98"/>
      <c r="F20" s="86">
        <f>D20*E20</f>
        <v>0</v>
      </c>
      <c r="G20" s="23"/>
    </row>
    <row r="21" spans="1:7" ht="33">
      <c r="A21" s="37"/>
      <c r="B21" s="117" t="s">
        <v>147</v>
      </c>
      <c r="C21" s="30" t="s">
        <v>81</v>
      </c>
      <c r="D21" s="165">
        <v>50</v>
      </c>
      <c r="E21" s="98"/>
      <c r="F21" s="86">
        <f>D21*E21</f>
        <v>0</v>
      </c>
      <c r="G21" s="23"/>
    </row>
    <row r="22" spans="1:7" ht="16.5">
      <c r="A22" s="37"/>
      <c r="B22" s="117"/>
      <c r="C22" s="30"/>
      <c r="D22" s="165"/>
      <c r="E22" s="98"/>
      <c r="F22" s="86"/>
      <c r="G22" s="23"/>
    </row>
    <row r="23" spans="1:7" ht="198">
      <c r="A23" s="37">
        <v>5</v>
      </c>
      <c r="B23" s="141" t="s">
        <v>148</v>
      </c>
      <c r="C23" s="30"/>
      <c r="D23" s="164"/>
      <c r="E23" s="110"/>
      <c r="F23" s="98"/>
      <c r="G23" s="23"/>
    </row>
    <row r="24" spans="1:7" ht="16.5">
      <c r="A24" s="37"/>
      <c r="B24" s="117" t="s">
        <v>149</v>
      </c>
      <c r="C24" s="30" t="s">
        <v>92</v>
      </c>
      <c r="D24" s="165">
        <v>200</v>
      </c>
      <c r="E24" s="98"/>
      <c r="F24" s="86">
        <f>D24*E24</f>
        <v>0</v>
      </c>
      <c r="G24" s="23"/>
    </row>
    <row r="25" spans="1:7" ht="16.5">
      <c r="A25" s="37"/>
      <c r="B25" s="117" t="s">
        <v>150</v>
      </c>
      <c r="C25" s="30" t="s">
        <v>92</v>
      </c>
      <c r="D25" s="165">
        <v>200</v>
      </c>
      <c r="E25" s="98"/>
      <c r="F25" s="86">
        <f>D25*E25</f>
        <v>0</v>
      </c>
      <c r="G25" s="23"/>
    </row>
    <row r="26" spans="1:7" ht="16.5">
      <c r="A26" s="57"/>
      <c r="B26" s="140"/>
      <c r="C26" s="46"/>
      <c r="D26" s="163"/>
      <c r="E26" s="85"/>
      <c r="F26" s="85"/>
    </row>
    <row r="27" spans="1:7" ht="156.75" customHeight="1">
      <c r="A27" s="29">
        <f>A23+1</f>
        <v>6</v>
      </c>
      <c r="B27" s="142" t="s">
        <v>117</v>
      </c>
      <c r="C27" s="46" t="s">
        <v>6</v>
      </c>
      <c r="D27" s="163">
        <v>2900</v>
      </c>
      <c r="E27" s="85"/>
      <c r="F27" s="86">
        <f>D27*E27</f>
        <v>0</v>
      </c>
      <c r="G27" s="25"/>
    </row>
    <row r="28" spans="1:7" ht="16.5">
      <c r="A28" s="29"/>
      <c r="B28" s="142"/>
      <c r="C28" s="46"/>
      <c r="D28" s="163"/>
      <c r="E28" s="85"/>
      <c r="F28" s="85"/>
      <c r="G28" s="25"/>
    </row>
    <row r="29" spans="1:7" ht="231">
      <c r="A29" s="29">
        <f>A27+1</f>
        <v>7</v>
      </c>
      <c r="B29" s="142" t="s">
        <v>118</v>
      </c>
      <c r="C29" s="46"/>
      <c r="D29" s="166"/>
      <c r="E29" s="88"/>
      <c r="F29" s="88"/>
      <c r="G29" s="25"/>
    </row>
    <row r="30" spans="1:7" ht="230.25" customHeight="1">
      <c r="A30" s="29"/>
      <c r="B30" s="117" t="s">
        <v>114</v>
      </c>
      <c r="C30" s="46" t="s">
        <v>6</v>
      </c>
      <c r="D30" s="163">
        <v>70</v>
      </c>
      <c r="E30" s="89"/>
      <c r="F30" s="86">
        <f>D30*E30</f>
        <v>0</v>
      </c>
    </row>
    <row r="31" spans="1:7" ht="16.5">
      <c r="A31" s="29"/>
      <c r="B31" s="117"/>
      <c r="C31" s="46"/>
      <c r="D31" s="163"/>
      <c r="E31" s="89"/>
      <c r="F31" s="86"/>
    </row>
    <row r="32" spans="1:7" ht="241.5" customHeight="1">
      <c r="A32" s="29">
        <f>A29+1</f>
        <v>8</v>
      </c>
      <c r="B32" s="117" t="s">
        <v>131</v>
      </c>
      <c r="C32" s="46"/>
      <c r="D32" s="163"/>
      <c r="E32" s="89"/>
      <c r="F32" s="86"/>
    </row>
    <row r="33" spans="1:7" ht="33">
      <c r="A33" s="29"/>
      <c r="B33" s="117" t="s">
        <v>127</v>
      </c>
      <c r="C33" s="46" t="s">
        <v>6</v>
      </c>
      <c r="D33" s="163">
        <v>2900</v>
      </c>
      <c r="E33" s="89"/>
      <c r="F33" s="86">
        <f>D33*E33</f>
        <v>0</v>
      </c>
    </row>
    <row r="34" spans="1:7" ht="16.5">
      <c r="A34" s="29"/>
      <c r="B34" s="117"/>
      <c r="C34" s="46"/>
      <c r="D34" s="163"/>
      <c r="E34" s="89"/>
      <c r="F34" s="86"/>
    </row>
    <row r="35" spans="1:7" ht="93" customHeight="1">
      <c r="A35" s="29">
        <f>A32+1</f>
        <v>9</v>
      </c>
      <c r="B35" s="142" t="s">
        <v>119</v>
      </c>
      <c r="C35" s="46" t="s">
        <v>90</v>
      </c>
      <c r="D35" s="163">
        <v>2</v>
      </c>
      <c r="E35" s="85"/>
      <c r="F35" s="86">
        <f>D35*E35</f>
        <v>0</v>
      </c>
      <c r="G35" s="24"/>
    </row>
    <row r="36" spans="1:7" ht="16.5">
      <c r="A36" s="57"/>
      <c r="B36" s="55"/>
      <c r="C36" s="46"/>
      <c r="D36" s="55"/>
      <c r="E36" s="85"/>
      <c r="F36" s="85"/>
    </row>
    <row r="37" spans="1:7" ht="16.5">
      <c r="A37" s="57"/>
      <c r="B37" s="58" t="s">
        <v>71</v>
      </c>
      <c r="C37" s="46"/>
      <c r="D37" s="55"/>
      <c r="E37" s="90"/>
      <c r="F37" s="90">
        <f>SUM(F10:F36)</f>
        <v>0</v>
      </c>
    </row>
    <row r="38" spans="1:7" ht="16.5">
      <c r="A38" s="61"/>
      <c r="B38" s="61"/>
      <c r="C38" s="61"/>
      <c r="D38" s="61"/>
      <c r="E38" s="63"/>
      <c r="F38" s="61"/>
    </row>
    <row r="39" spans="1:7" ht="16.5">
      <c r="A39" s="61"/>
      <c r="B39" s="61"/>
      <c r="C39" s="61"/>
      <c r="D39" s="61"/>
      <c r="E39" s="63"/>
      <c r="F39" s="61"/>
    </row>
    <row r="40" spans="1:7" ht="18.75">
      <c r="A40" s="114" t="s">
        <v>10</v>
      </c>
      <c r="B40" s="115" t="s">
        <v>82</v>
      </c>
      <c r="C40" s="61"/>
      <c r="D40" s="61"/>
      <c r="E40" s="63"/>
      <c r="F40" s="61"/>
    </row>
    <row r="41" spans="1:7" ht="16.5">
      <c r="A41" s="61"/>
      <c r="B41" s="61"/>
      <c r="C41" s="61"/>
      <c r="D41" s="61"/>
      <c r="E41" s="63"/>
      <c r="F41" s="61"/>
    </row>
    <row r="42" spans="1:7" ht="16.5">
      <c r="A42" s="44">
        <v>1</v>
      </c>
      <c r="B42" s="44">
        <v>2</v>
      </c>
      <c r="C42" s="44">
        <v>3</v>
      </c>
      <c r="D42" s="44">
        <v>4</v>
      </c>
      <c r="E42" s="59">
        <v>5</v>
      </c>
      <c r="F42" s="44">
        <v>6</v>
      </c>
    </row>
    <row r="43" spans="1:7" ht="33">
      <c r="A43" s="54" t="s">
        <v>1</v>
      </c>
      <c r="B43" s="54" t="s">
        <v>2</v>
      </c>
      <c r="C43" s="54" t="s">
        <v>3</v>
      </c>
      <c r="D43" s="54" t="s">
        <v>4</v>
      </c>
      <c r="E43" s="60" t="s">
        <v>165</v>
      </c>
      <c r="F43" s="54" t="s">
        <v>166</v>
      </c>
    </row>
    <row r="44" spans="1:7" ht="16.5">
      <c r="A44" s="61"/>
      <c r="B44" s="62"/>
      <c r="C44" s="61"/>
      <c r="D44" s="61"/>
      <c r="E44" s="63"/>
      <c r="F44" s="61"/>
    </row>
    <row r="45" spans="1:7" ht="198">
      <c r="A45" s="29">
        <f>A35+1</f>
        <v>10</v>
      </c>
      <c r="B45" s="142" t="s">
        <v>176</v>
      </c>
      <c r="C45" s="46" t="s">
        <v>6</v>
      </c>
      <c r="D45" s="163">
        <v>500</v>
      </c>
      <c r="E45" s="92"/>
      <c r="F45" s="86">
        <f>D45*E45</f>
        <v>0</v>
      </c>
      <c r="G45" s="24"/>
    </row>
    <row r="46" spans="1:7" ht="16.5">
      <c r="A46" s="54"/>
      <c r="B46" s="142"/>
      <c r="C46" s="46"/>
      <c r="D46" s="163"/>
      <c r="E46" s="92"/>
      <c r="F46" s="85"/>
    </row>
    <row r="47" spans="1:7" ht="192.75" customHeight="1">
      <c r="A47" s="29">
        <f>A45+1</f>
        <v>11</v>
      </c>
      <c r="B47" s="142" t="s">
        <v>151</v>
      </c>
      <c r="C47" s="46" t="s">
        <v>6</v>
      </c>
      <c r="D47" s="163">
        <v>3950</v>
      </c>
      <c r="E47" s="92"/>
      <c r="F47" s="86">
        <f>D47*E47</f>
        <v>0</v>
      </c>
    </row>
    <row r="48" spans="1:7" ht="16.5">
      <c r="A48" s="29"/>
      <c r="B48" s="142"/>
      <c r="C48" s="46"/>
      <c r="D48" s="163"/>
      <c r="E48" s="92"/>
      <c r="F48" s="86"/>
    </row>
    <row r="49" spans="1:6" ht="288.75" customHeight="1">
      <c r="A49" s="29">
        <f>A47+1</f>
        <v>12</v>
      </c>
      <c r="B49" s="142" t="s">
        <v>154</v>
      </c>
      <c r="C49" s="46" t="s">
        <v>6</v>
      </c>
      <c r="D49" s="163">
        <v>300</v>
      </c>
      <c r="E49" s="92"/>
      <c r="F49" s="86">
        <f>D49*E49</f>
        <v>0</v>
      </c>
    </row>
    <row r="50" spans="1:6" ht="16.5">
      <c r="A50" s="29"/>
      <c r="B50" s="142"/>
      <c r="C50" s="46"/>
      <c r="D50" s="163"/>
      <c r="E50" s="92"/>
      <c r="F50" s="86"/>
    </row>
    <row r="51" spans="1:6" ht="321" customHeight="1">
      <c r="A51" s="29">
        <f>A49+1</f>
        <v>13</v>
      </c>
      <c r="B51" s="117" t="s">
        <v>169</v>
      </c>
      <c r="C51" s="46"/>
      <c r="D51" s="167"/>
      <c r="E51" s="85"/>
      <c r="F51" s="85"/>
    </row>
    <row r="52" spans="1:6" ht="33">
      <c r="A52" s="54"/>
      <c r="B52" s="117" t="s">
        <v>167</v>
      </c>
      <c r="C52" s="46" t="s">
        <v>8</v>
      </c>
      <c r="D52" s="167">
        <v>65</v>
      </c>
      <c r="E52" s="85"/>
      <c r="F52" s="85">
        <f>D52*E52</f>
        <v>0</v>
      </c>
    </row>
    <row r="53" spans="1:6" ht="16.5">
      <c r="A53" s="54"/>
      <c r="B53" s="117"/>
      <c r="C53" s="46"/>
      <c r="D53" s="167"/>
      <c r="E53" s="85"/>
      <c r="F53" s="85"/>
    </row>
    <row r="54" spans="1:6" ht="313.5">
      <c r="A54" s="29">
        <f>A51+1</f>
        <v>14</v>
      </c>
      <c r="B54" s="117" t="s">
        <v>168</v>
      </c>
      <c r="C54" s="46"/>
      <c r="D54" s="167"/>
      <c r="E54" s="85"/>
      <c r="F54" s="85"/>
    </row>
    <row r="55" spans="1:6" ht="33">
      <c r="A55" s="54"/>
      <c r="B55" s="117" t="s">
        <v>167</v>
      </c>
      <c r="C55" s="46" t="s">
        <v>8</v>
      </c>
      <c r="D55" s="167">
        <v>55</v>
      </c>
      <c r="E55" s="85"/>
      <c r="F55" s="85">
        <f>D55*E55</f>
        <v>0</v>
      </c>
    </row>
    <row r="56" spans="1:6" ht="16.5">
      <c r="A56" s="29"/>
      <c r="B56" s="142"/>
      <c r="C56" s="46"/>
      <c r="D56" s="168"/>
      <c r="E56" s="92"/>
      <c r="F56" s="86"/>
    </row>
    <row r="57" spans="1:6" ht="313.5">
      <c r="A57" s="29">
        <f>A54+1</f>
        <v>15</v>
      </c>
      <c r="B57" s="142" t="s">
        <v>152</v>
      </c>
      <c r="C57" s="46" t="s">
        <v>9</v>
      </c>
      <c r="D57" s="169">
        <v>15</v>
      </c>
      <c r="E57" s="103"/>
      <c r="F57" s="89">
        <f t="shared" ref="F57" si="0">D57*E57</f>
        <v>0</v>
      </c>
    </row>
    <row r="58" spans="1:6" ht="15.95" customHeight="1">
      <c r="A58" s="29"/>
      <c r="B58" s="142"/>
      <c r="C58" s="44"/>
      <c r="D58" s="168"/>
      <c r="E58" s="89"/>
      <c r="F58" s="86"/>
    </row>
    <row r="59" spans="1:6" ht="313.5">
      <c r="A59" s="29">
        <f>A57+1</f>
        <v>16</v>
      </c>
      <c r="B59" s="142" t="s">
        <v>153</v>
      </c>
      <c r="C59" s="44" t="s">
        <v>9</v>
      </c>
      <c r="D59" s="168">
        <v>5</v>
      </c>
      <c r="E59" s="89"/>
      <c r="F59" s="86">
        <f>D59*E59</f>
        <v>0</v>
      </c>
    </row>
    <row r="60" spans="1:6" ht="16.5">
      <c r="A60" s="29"/>
      <c r="B60" s="45"/>
      <c r="C60" s="46"/>
      <c r="D60" s="49"/>
      <c r="E60" s="85"/>
      <c r="F60" s="85"/>
    </row>
    <row r="61" spans="1:6" ht="18" customHeight="1">
      <c r="A61" s="64"/>
      <c r="B61" s="58" t="s">
        <v>83</v>
      </c>
      <c r="C61" s="61"/>
      <c r="D61" s="66"/>
      <c r="E61" s="90"/>
      <c r="F61" s="90">
        <f>SUM(F45:F60)</f>
        <v>0</v>
      </c>
    </row>
    <row r="62" spans="1:6" ht="16.5">
      <c r="A62" s="64"/>
      <c r="B62" s="58"/>
      <c r="C62" s="61"/>
      <c r="D62" s="61"/>
      <c r="E62" s="148"/>
      <c r="F62" s="149"/>
    </row>
    <row r="63" spans="1:6" ht="16.5">
      <c r="A63" s="64"/>
      <c r="B63" s="58"/>
      <c r="C63" s="61"/>
      <c r="D63" s="61"/>
      <c r="E63" s="148"/>
      <c r="F63" s="149"/>
    </row>
    <row r="64" spans="1:6" ht="18">
      <c r="A64" s="150" t="s">
        <v>11</v>
      </c>
      <c r="B64" s="151" t="s">
        <v>139</v>
      </c>
      <c r="C64" s="152"/>
      <c r="D64" s="80"/>
      <c r="E64" s="153"/>
      <c r="F64" s="154"/>
    </row>
    <row r="65" spans="1:6">
      <c r="A65" s="106"/>
      <c r="B65" s="42"/>
      <c r="C65" s="155"/>
      <c r="D65" s="80"/>
      <c r="E65" s="153"/>
      <c r="F65" s="154"/>
    </row>
    <row r="66" spans="1:6">
      <c r="A66" s="104">
        <v>1</v>
      </c>
      <c r="B66" s="35">
        <v>2</v>
      </c>
      <c r="C66" s="35">
        <v>3</v>
      </c>
      <c r="D66" s="75">
        <v>4</v>
      </c>
      <c r="E66" s="75">
        <v>5</v>
      </c>
      <c r="F66" s="75">
        <v>6</v>
      </c>
    </row>
    <row r="67" spans="1:6" ht="33">
      <c r="A67" s="76" t="s">
        <v>1</v>
      </c>
      <c r="B67" s="36" t="s">
        <v>2</v>
      </c>
      <c r="C67" s="36" t="s">
        <v>3</v>
      </c>
      <c r="D67" s="77" t="s">
        <v>4</v>
      </c>
      <c r="E67" s="78" t="s">
        <v>165</v>
      </c>
      <c r="F67" s="79" t="s">
        <v>166</v>
      </c>
    </row>
    <row r="68" spans="1:6" ht="16.5">
      <c r="A68" s="76"/>
      <c r="B68" s="36"/>
      <c r="C68" s="36"/>
      <c r="D68" s="77"/>
      <c r="E68" s="78"/>
      <c r="F68" s="79"/>
    </row>
    <row r="69" spans="1:6" ht="297">
      <c r="A69" s="29">
        <f>A59+1</f>
        <v>17</v>
      </c>
      <c r="B69" s="142" t="s">
        <v>237</v>
      </c>
      <c r="C69" s="46"/>
      <c r="D69" s="169"/>
      <c r="E69" s="87"/>
      <c r="F69" s="87"/>
    </row>
    <row r="70" spans="1:6" ht="214.5">
      <c r="A70" s="29"/>
      <c r="B70" s="117" t="s">
        <v>138</v>
      </c>
      <c r="C70" s="46"/>
      <c r="D70" s="169"/>
      <c r="E70" s="87"/>
      <c r="F70" s="87"/>
    </row>
    <row r="71" spans="1:6" ht="34.5">
      <c r="A71" s="29"/>
      <c r="B71" s="105" t="s">
        <v>135</v>
      </c>
      <c r="C71" s="46" t="s">
        <v>9</v>
      </c>
      <c r="D71" s="169">
        <v>11</v>
      </c>
      <c r="E71" s="87"/>
      <c r="F71" s="87">
        <f>D71*E71</f>
        <v>0</v>
      </c>
    </row>
    <row r="72" spans="1:6" ht="33">
      <c r="A72" s="29"/>
      <c r="B72" s="105" t="s">
        <v>136</v>
      </c>
      <c r="C72" s="46" t="s">
        <v>137</v>
      </c>
      <c r="D72" s="169">
        <f>D71*100</f>
        <v>1100</v>
      </c>
      <c r="E72" s="87"/>
      <c r="F72" s="87">
        <f>D72*E72</f>
        <v>0</v>
      </c>
    </row>
    <row r="73" spans="1:6" ht="16.5">
      <c r="A73" s="29"/>
      <c r="B73" s="105"/>
      <c r="C73" s="46"/>
      <c r="D73" s="169"/>
      <c r="E73" s="87"/>
      <c r="F73" s="87"/>
    </row>
    <row r="74" spans="1:6" ht="297">
      <c r="A74" s="29">
        <f>A69+1</f>
        <v>18</v>
      </c>
      <c r="B74" s="142" t="s">
        <v>238</v>
      </c>
      <c r="C74" s="46"/>
      <c r="D74" s="169"/>
      <c r="E74" s="87"/>
      <c r="F74" s="87"/>
    </row>
    <row r="75" spans="1:6" ht="214.5">
      <c r="A75" s="29"/>
      <c r="B75" s="117" t="s">
        <v>138</v>
      </c>
      <c r="C75" s="46"/>
      <c r="D75" s="169"/>
      <c r="E75" s="87"/>
      <c r="F75" s="87"/>
    </row>
    <row r="76" spans="1:6" ht="34.5">
      <c r="A76" s="29"/>
      <c r="B76" s="105" t="s">
        <v>135</v>
      </c>
      <c r="C76" s="46" t="s">
        <v>9</v>
      </c>
      <c r="D76" s="169">
        <v>9.5</v>
      </c>
      <c r="E76" s="87"/>
      <c r="F76" s="87">
        <f>D76*E76</f>
        <v>0</v>
      </c>
    </row>
    <row r="77" spans="1:6" ht="33">
      <c r="A77" s="29"/>
      <c r="B77" s="105" t="s">
        <v>136</v>
      </c>
      <c r="C77" s="46" t="s">
        <v>137</v>
      </c>
      <c r="D77" s="169">
        <f>D76*100</f>
        <v>950</v>
      </c>
      <c r="E77" s="87"/>
      <c r="F77" s="87">
        <f>D77*E77</f>
        <v>0</v>
      </c>
    </row>
    <row r="78" spans="1:6" ht="16.5">
      <c r="A78" s="64"/>
      <c r="B78" s="58"/>
      <c r="C78" s="61"/>
      <c r="D78" s="61"/>
      <c r="E78" s="90"/>
      <c r="F78" s="90"/>
    </row>
    <row r="79" spans="1:6" ht="15.75" customHeight="1">
      <c r="A79" s="106"/>
      <c r="B79" s="189" t="s">
        <v>140</v>
      </c>
      <c r="C79" s="189"/>
      <c r="D79" s="80"/>
      <c r="E79" s="107"/>
      <c r="F79" s="90">
        <f>SUM(F69:F78)</f>
        <v>0</v>
      </c>
    </row>
    <row r="80" spans="1:6" ht="16.5">
      <c r="A80" s="64"/>
      <c r="B80" s="58"/>
      <c r="C80" s="61"/>
      <c r="D80" s="61"/>
      <c r="E80" s="148"/>
      <c r="F80" s="149"/>
    </row>
    <row r="81" spans="1:7" ht="16.5">
      <c r="A81" s="64"/>
      <c r="B81" s="58"/>
      <c r="C81" s="61"/>
      <c r="D81" s="61"/>
      <c r="E81" s="148"/>
      <c r="F81" s="149"/>
    </row>
    <row r="82" spans="1:7" ht="18.75">
      <c r="A82" s="156" t="s">
        <v>12</v>
      </c>
      <c r="B82" s="115" t="s">
        <v>74</v>
      </c>
      <c r="C82" s="61"/>
      <c r="D82" s="61"/>
      <c r="E82" s="63"/>
      <c r="F82" s="61"/>
    </row>
    <row r="83" spans="1:7" ht="16.5">
      <c r="A83" s="64"/>
      <c r="B83" s="61"/>
      <c r="C83" s="61"/>
      <c r="D83" s="61"/>
      <c r="E83" s="63"/>
      <c r="F83" s="61"/>
    </row>
    <row r="84" spans="1:7" ht="16.5">
      <c r="A84" s="65">
        <v>1</v>
      </c>
      <c r="B84" s="44">
        <v>2</v>
      </c>
      <c r="C84" s="44">
        <v>3</v>
      </c>
      <c r="D84" s="44">
        <v>4</v>
      </c>
      <c r="E84" s="59">
        <v>5</v>
      </c>
      <c r="F84" s="44">
        <v>6</v>
      </c>
    </row>
    <row r="85" spans="1:7" ht="33">
      <c r="A85" s="29" t="s">
        <v>1</v>
      </c>
      <c r="B85" s="54" t="s">
        <v>2</v>
      </c>
      <c r="C85" s="54" t="s">
        <v>3</v>
      </c>
      <c r="D85" s="54" t="s">
        <v>4</v>
      </c>
      <c r="E85" s="60" t="s">
        <v>165</v>
      </c>
      <c r="F85" s="54" t="s">
        <v>166</v>
      </c>
    </row>
    <row r="86" spans="1:7" ht="16.5">
      <c r="A86" s="29"/>
      <c r="B86" s="33"/>
      <c r="C86" s="46"/>
      <c r="D86" s="61"/>
      <c r="E86" s="56"/>
      <c r="F86" s="48"/>
    </row>
    <row r="87" spans="1:7" ht="258.75" customHeight="1">
      <c r="A87" s="29">
        <f>A74+1</f>
        <v>19</v>
      </c>
      <c r="B87" s="117" t="s">
        <v>162</v>
      </c>
      <c r="C87" s="46" t="s">
        <v>6</v>
      </c>
      <c r="D87" s="170">
        <v>3950</v>
      </c>
      <c r="E87" s="85"/>
      <c r="F87" s="86">
        <f>D87*E87</f>
        <v>0</v>
      </c>
    </row>
    <row r="88" spans="1:7" ht="15.95" customHeight="1">
      <c r="A88" s="29"/>
      <c r="B88" s="117"/>
      <c r="C88" s="46"/>
      <c r="D88" s="170"/>
      <c r="E88" s="85"/>
      <c r="F88" s="86"/>
    </row>
    <row r="89" spans="1:7" ht="280.5">
      <c r="A89" s="29">
        <f>A87+1</f>
        <v>20</v>
      </c>
      <c r="B89" s="117" t="s">
        <v>163</v>
      </c>
      <c r="C89" s="46" t="s">
        <v>6</v>
      </c>
      <c r="D89" s="170">
        <v>650</v>
      </c>
      <c r="E89" s="85"/>
      <c r="F89" s="86">
        <f>D89*E89</f>
        <v>0</v>
      </c>
    </row>
    <row r="90" spans="1:7" ht="16.5">
      <c r="A90" s="29"/>
      <c r="B90" s="117"/>
      <c r="C90" s="46"/>
      <c r="D90" s="170"/>
      <c r="E90" s="85"/>
      <c r="F90" s="86"/>
    </row>
    <row r="91" spans="1:7" ht="243.75" customHeight="1">
      <c r="A91" s="29">
        <f>A89+1</f>
        <v>21</v>
      </c>
      <c r="B91" s="117" t="s">
        <v>239</v>
      </c>
      <c r="C91" s="46" t="s">
        <v>6</v>
      </c>
      <c r="D91" s="170">
        <v>250</v>
      </c>
      <c r="E91" s="85"/>
      <c r="F91" s="86">
        <f>D91*E91</f>
        <v>0</v>
      </c>
    </row>
    <row r="92" spans="1:7" ht="16.5">
      <c r="A92" s="29"/>
      <c r="B92" s="117"/>
      <c r="C92" s="46"/>
      <c r="D92" s="170"/>
      <c r="E92" s="85"/>
      <c r="F92" s="85"/>
    </row>
    <row r="93" spans="1:7" ht="373.5" customHeight="1">
      <c r="A93" s="29">
        <f>A91+1</f>
        <v>22</v>
      </c>
      <c r="B93" s="117" t="s">
        <v>155</v>
      </c>
      <c r="C93" s="46"/>
      <c r="D93" s="171"/>
      <c r="E93" s="88"/>
      <c r="F93" s="92"/>
      <c r="G93" s="23"/>
    </row>
    <row r="94" spans="1:7" ht="170.25" customHeight="1">
      <c r="A94" s="29"/>
      <c r="B94" s="117" t="s">
        <v>240</v>
      </c>
      <c r="C94" s="46" t="s">
        <v>6</v>
      </c>
      <c r="D94" s="170">
        <v>3950</v>
      </c>
      <c r="E94" s="89"/>
      <c r="F94" s="86">
        <f>D94*E94</f>
        <v>0</v>
      </c>
      <c r="G94" s="23"/>
    </row>
    <row r="95" spans="1:7" ht="15.95" customHeight="1">
      <c r="A95" s="29"/>
      <c r="B95" s="117"/>
      <c r="C95" s="46"/>
      <c r="D95" s="170"/>
      <c r="E95" s="89"/>
      <c r="F95" s="86"/>
      <c r="G95" s="23"/>
    </row>
    <row r="96" spans="1:7" ht="367.5" customHeight="1">
      <c r="A96" s="29">
        <f>A93+1</f>
        <v>23</v>
      </c>
      <c r="B96" s="117" t="s">
        <v>156</v>
      </c>
      <c r="C96" s="46"/>
      <c r="D96" s="171"/>
      <c r="E96" s="88"/>
      <c r="F96" s="92"/>
      <c r="G96" s="23"/>
    </row>
    <row r="97" spans="1:7" ht="198">
      <c r="A97" s="29"/>
      <c r="B97" s="117" t="s">
        <v>241</v>
      </c>
      <c r="C97" s="46" t="s">
        <v>6</v>
      </c>
      <c r="D97" s="170">
        <v>650</v>
      </c>
      <c r="E97" s="89"/>
      <c r="F97" s="86">
        <f>D97*E97</f>
        <v>0</v>
      </c>
      <c r="G97" s="23"/>
    </row>
    <row r="98" spans="1:7" ht="16.5">
      <c r="A98" s="29"/>
      <c r="B98" s="117"/>
      <c r="C98" s="46"/>
      <c r="D98" s="170"/>
      <c r="E98" s="89"/>
      <c r="F98" s="86"/>
      <c r="G98" s="23"/>
    </row>
    <row r="99" spans="1:7" ht="360.75" customHeight="1">
      <c r="A99" s="29">
        <f>A96+1</f>
        <v>24</v>
      </c>
      <c r="B99" s="117" t="s">
        <v>181</v>
      </c>
      <c r="C99" s="46" t="s">
        <v>9</v>
      </c>
      <c r="D99" s="167">
        <v>6</v>
      </c>
      <c r="E99" s="89"/>
      <c r="F99" s="92">
        <f>D99*E99</f>
        <v>0</v>
      </c>
      <c r="G99" s="23"/>
    </row>
    <row r="100" spans="1:7" ht="16.5">
      <c r="A100" s="29"/>
      <c r="B100" s="117"/>
      <c r="C100" s="46"/>
      <c r="D100" s="170"/>
      <c r="E100" s="85"/>
      <c r="F100" s="86"/>
      <c r="G100" s="23"/>
    </row>
    <row r="101" spans="1:7" ht="251.25" customHeight="1">
      <c r="A101" s="29">
        <f>A99+1</f>
        <v>25</v>
      </c>
      <c r="B101" s="142" t="s">
        <v>120</v>
      </c>
      <c r="C101" s="46" t="s">
        <v>6</v>
      </c>
      <c r="D101" s="170">
        <v>300</v>
      </c>
      <c r="E101" s="85"/>
      <c r="F101" s="86">
        <f>D101*E101</f>
        <v>0</v>
      </c>
    </row>
    <row r="102" spans="1:7" ht="16.5">
      <c r="A102" s="54"/>
      <c r="B102" s="117"/>
      <c r="C102" s="46"/>
      <c r="D102" s="170"/>
      <c r="E102" s="87"/>
      <c r="F102" s="87"/>
    </row>
    <row r="103" spans="1:7" ht="155.25" customHeight="1">
      <c r="A103" s="29">
        <f>A101+1</f>
        <v>26</v>
      </c>
      <c r="B103" s="142" t="s">
        <v>112</v>
      </c>
      <c r="C103" s="46" t="s">
        <v>9</v>
      </c>
      <c r="D103" s="170">
        <v>70</v>
      </c>
      <c r="E103" s="87"/>
      <c r="F103" s="86">
        <f>D103*E103</f>
        <v>0</v>
      </c>
    </row>
    <row r="104" spans="1:7" ht="16.5">
      <c r="A104" s="54"/>
      <c r="B104" s="33"/>
      <c r="C104" s="46"/>
      <c r="D104" s="61"/>
      <c r="E104" s="85"/>
      <c r="F104" s="85"/>
    </row>
    <row r="105" spans="1:7" ht="16.5">
      <c r="A105" s="61"/>
      <c r="B105" s="58" t="s">
        <v>75</v>
      </c>
      <c r="C105" s="61"/>
      <c r="D105" s="61"/>
      <c r="E105" s="90"/>
      <c r="F105" s="90">
        <f>SUM(F87:F104)</f>
        <v>0</v>
      </c>
    </row>
    <row r="106" spans="1:7" ht="16.5">
      <c r="A106" s="119"/>
      <c r="B106" s="62"/>
      <c r="C106" s="61"/>
      <c r="D106" s="61"/>
      <c r="E106" s="63"/>
      <c r="F106" s="61"/>
    </row>
    <row r="107" spans="1:7" ht="16.5">
      <c r="A107" s="61"/>
      <c r="B107" s="61"/>
      <c r="C107" s="61"/>
      <c r="D107" s="61"/>
      <c r="E107" s="63"/>
      <c r="F107" s="61"/>
    </row>
    <row r="108" spans="1:7" ht="18.75">
      <c r="A108" s="114" t="s">
        <v>13</v>
      </c>
      <c r="B108" s="115" t="s">
        <v>78</v>
      </c>
      <c r="C108" s="61"/>
      <c r="D108" s="61"/>
      <c r="E108" s="63"/>
      <c r="F108" s="61"/>
    </row>
    <row r="109" spans="1:7" ht="16.5">
      <c r="A109" s="61"/>
      <c r="B109" s="61"/>
      <c r="C109" s="61"/>
      <c r="D109" s="61"/>
      <c r="E109" s="63"/>
      <c r="F109" s="61"/>
    </row>
    <row r="110" spans="1:7" ht="16.5">
      <c r="A110" s="44">
        <v>1</v>
      </c>
      <c r="B110" s="44">
        <v>2</v>
      </c>
      <c r="C110" s="44">
        <v>3</v>
      </c>
      <c r="D110" s="44">
        <v>4</v>
      </c>
      <c r="E110" s="59">
        <v>5</v>
      </c>
      <c r="F110" s="44">
        <v>6</v>
      </c>
    </row>
    <row r="111" spans="1:7" ht="33">
      <c r="A111" s="54" t="s">
        <v>1</v>
      </c>
      <c r="B111" s="54" t="s">
        <v>2</v>
      </c>
      <c r="C111" s="54" t="s">
        <v>3</v>
      </c>
      <c r="D111" s="54" t="s">
        <v>4</v>
      </c>
      <c r="E111" s="60" t="s">
        <v>165</v>
      </c>
      <c r="F111" s="54" t="s">
        <v>166</v>
      </c>
    </row>
    <row r="112" spans="1:7" ht="16.5">
      <c r="A112" s="54"/>
      <c r="B112" s="54"/>
      <c r="C112" s="54"/>
      <c r="D112" s="54"/>
      <c r="E112" s="60"/>
      <c r="F112" s="54"/>
    </row>
    <row r="113" spans="1:7" ht="266.25" customHeight="1">
      <c r="A113" s="29">
        <f>A103+1</f>
        <v>27</v>
      </c>
      <c r="B113" s="117" t="s">
        <v>130</v>
      </c>
      <c r="C113" s="46" t="s">
        <v>6</v>
      </c>
      <c r="D113" s="163">
        <v>3950</v>
      </c>
      <c r="E113" s="94"/>
      <c r="F113" s="86">
        <f>D113*E113</f>
        <v>0</v>
      </c>
    </row>
    <row r="114" spans="1:7" ht="16.5">
      <c r="A114" s="57"/>
      <c r="B114" s="117"/>
      <c r="C114" s="55"/>
      <c r="D114" s="163"/>
      <c r="E114" s="85"/>
      <c r="F114" s="85"/>
    </row>
    <row r="115" spans="1:7" ht="343.5" customHeight="1">
      <c r="A115" s="29">
        <f>A113+1</f>
        <v>28</v>
      </c>
      <c r="B115" s="117" t="s">
        <v>182</v>
      </c>
      <c r="C115" s="46" t="s">
        <v>6</v>
      </c>
      <c r="D115" s="170">
        <v>3950</v>
      </c>
      <c r="E115" s="94"/>
      <c r="F115" s="86">
        <f>D115*E115</f>
        <v>0</v>
      </c>
      <c r="G115" s="25"/>
    </row>
    <row r="116" spans="1:7" ht="16.5">
      <c r="A116" s="54"/>
      <c r="B116" s="117"/>
      <c r="C116" s="46"/>
      <c r="D116" s="163"/>
      <c r="E116" s="85"/>
      <c r="F116" s="85"/>
    </row>
    <row r="117" spans="1:7" ht="346.5">
      <c r="A117" s="29">
        <f>A115+1</f>
        <v>29</v>
      </c>
      <c r="B117" s="117" t="s">
        <v>157</v>
      </c>
      <c r="C117" s="47"/>
      <c r="D117" s="163"/>
      <c r="E117" s="85"/>
      <c r="F117" s="86"/>
    </row>
    <row r="118" spans="1:7" ht="214.5">
      <c r="A118" s="29"/>
      <c r="B118" s="117" t="s">
        <v>113</v>
      </c>
      <c r="C118" s="44" t="s">
        <v>81</v>
      </c>
      <c r="D118" s="163">
        <v>15800</v>
      </c>
      <c r="E118" s="85"/>
      <c r="F118" s="86">
        <f>D118*E118</f>
        <v>0</v>
      </c>
    </row>
    <row r="119" spans="1:7" ht="16.5">
      <c r="A119" s="54"/>
      <c r="B119" s="117"/>
      <c r="C119" s="46"/>
      <c r="D119" s="163"/>
      <c r="E119" s="85"/>
      <c r="F119" s="85"/>
    </row>
    <row r="120" spans="1:7" ht="297">
      <c r="A120" s="29">
        <f>A117+1</f>
        <v>30</v>
      </c>
      <c r="B120" s="117" t="s">
        <v>242</v>
      </c>
      <c r="C120" s="61"/>
      <c r="D120" s="163"/>
      <c r="E120" s="85"/>
      <c r="F120" s="85"/>
    </row>
    <row r="121" spans="1:7" ht="297">
      <c r="A121" s="57"/>
      <c r="B121" s="117" t="s">
        <v>243</v>
      </c>
      <c r="C121" s="44" t="s">
        <v>6</v>
      </c>
      <c r="D121" s="163">
        <v>3950</v>
      </c>
      <c r="E121" s="85"/>
      <c r="F121" s="86">
        <f>D121*E121</f>
        <v>0</v>
      </c>
    </row>
    <row r="122" spans="1:7" ht="16.5">
      <c r="A122" s="54"/>
      <c r="B122" s="117"/>
      <c r="C122" s="46"/>
      <c r="D122" s="163"/>
      <c r="E122" s="85"/>
      <c r="F122" s="85"/>
    </row>
    <row r="123" spans="1:7" ht="297">
      <c r="A123" s="29">
        <f>A120+1</f>
        <v>31</v>
      </c>
      <c r="B123" s="117" t="s">
        <v>158</v>
      </c>
      <c r="C123" s="46" t="s">
        <v>6</v>
      </c>
      <c r="D123" s="163">
        <v>750</v>
      </c>
      <c r="E123" s="94"/>
      <c r="F123" s="86">
        <f>D123*E123</f>
        <v>0</v>
      </c>
    </row>
    <row r="124" spans="1:7" ht="16.5">
      <c r="A124" s="57"/>
      <c r="B124" s="117"/>
      <c r="C124" s="61"/>
      <c r="D124" s="163"/>
      <c r="E124" s="85"/>
      <c r="F124" s="85"/>
    </row>
    <row r="125" spans="1:7" ht="366.75" customHeight="1">
      <c r="A125" s="29">
        <f>A123+1</f>
        <v>32</v>
      </c>
      <c r="B125" s="117" t="s">
        <v>164</v>
      </c>
      <c r="C125" s="46" t="s">
        <v>6</v>
      </c>
      <c r="D125" s="170">
        <v>750</v>
      </c>
      <c r="E125" s="95"/>
      <c r="F125" s="86">
        <f>D125*E125</f>
        <v>0</v>
      </c>
    </row>
    <row r="126" spans="1:7" ht="16.5">
      <c r="A126" s="29"/>
      <c r="B126" s="117"/>
      <c r="C126" s="46"/>
      <c r="D126" s="170"/>
      <c r="E126" s="95"/>
      <c r="F126" s="86"/>
    </row>
    <row r="127" spans="1:7" ht="338.25" customHeight="1">
      <c r="A127" s="29">
        <f>A125+1</f>
        <v>33</v>
      </c>
      <c r="B127" s="117" t="s">
        <v>178</v>
      </c>
      <c r="C127" s="47"/>
      <c r="D127" s="163"/>
      <c r="E127" s="85"/>
      <c r="F127" s="86"/>
    </row>
    <row r="128" spans="1:7" ht="214.5">
      <c r="A128" s="29"/>
      <c r="B128" s="117" t="s">
        <v>113</v>
      </c>
      <c r="C128" s="44" t="s">
        <v>81</v>
      </c>
      <c r="D128" s="163">
        <v>3000</v>
      </c>
      <c r="E128" s="85"/>
      <c r="F128" s="86">
        <f>D128*E128</f>
        <v>0</v>
      </c>
    </row>
    <row r="129" spans="1:6" ht="16.5">
      <c r="A129" s="57"/>
      <c r="B129" s="117"/>
      <c r="C129" s="61"/>
      <c r="D129" s="163"/>
      <c r="E129" s="85"/>
      <c r="F129" s="85"/>
    </row>
    <row r="130" spans="1:6" ht="288.75" customHeight="1">
      <c r="A130" s="29">
        <f>A127+1</f>
        <v>34</v>
      </c>
      <c r="B130" s="117" t="s">
        <v>244</v>
      </c>
      <c r="C130" s="61"/>
      <c r="D130" s="163"/>
      <c r="E130" s="85"/>
      <c r="F130" s="85"/>
    </row>
    <row r="131" spans="1:6" ht="267" customHeight="1">
      <c r="A131" s="57"/>
      <c r="B131" s="117" t="s">
        <v>243</v>
      </c>
      <c r="C131" s="44" t="s">
        <v>6</v>
      </c>
      <c r="D131" s="163">
        <v>750</v>
      </c>
      <c r="E131" s="85"/>
      <c r="F131" s="86">
        <f>D131*E131</f>
        <v>0</v>
      </c>
    </row>
    <row r="132" spans="1:6" ht="16.5">
      <c r="A132" s="54"/>
      <c r="B132" s="143"/>
      <c r="C132" s="54"/>
      <c r="D132" s="172"/>
      <c r="E132" s="97"/>
      <c r="F132" s="97"/>
    </row>
    <row r="133" spans="1:6" ht="322.5" customHeight="1">
      <c r="A133" s="29">
        <f>A130+1</f>
        <v>35</v>
      </c>
      <c r="B133" s="117" t="s">
        <v>180</v>
      </c>
      <c r="C133" s="46" t="s">
        <v>8</v>
      </c>
      <c r="D133" s="163">
        <v>200</v>
      </c>
      <c r="E133" s="85"/>
      <c r="F133" s="86">
        <f>D133*E133</f>
        <v>0</v>
      </c>
    </row>
    <row r="134" spans="1:6" ht="16.5">
      <c r="A134" s="29"/>
      <c r="B134" s="117"/>
      <c r="C134" s="46"/>
      <c r="D134" s="163"/>
      <c r="E134" s="85"/>
      <c r="F134" s="86"/>
    </row>
    <row r="135" spans="1:6" ht="363">
      <c r="A135" s="29">
        <f>A133+1</f>
        <v>36</v>
      </c>
      <c r="B135" s="117" t="s">
        <v>179</v>
      </c>
      <c r="C135" s="46" t="s">
        <v>8</v>
      </c>
      <c r="D135" s="163">
        <v>200</v>
      </c>
      <c r="E135" s="85"/>
      <c r="F135" s="86">
        <f>D135*E135</f>
        <v>0</v>
      </c>
    </row>
    <row r="136" spans="1:6" ht="16.5">
      <c r="A136" s="29"/>
      <c r="B136" s="117"/>
      <c r="C136" s="46"/>
      <c r="D136" s="163"/>
      <c r="E136" s="85"/>
      <c r="F136" s="86"/>
    </row>
    <row r="137" spans="1:6" ht="285.75" customHeight="1">
      <c r="A137" s="29">
        <f>A135+1</f>
        <v>37</v>
      </c>
      <c r="B137" s="117" t="s">
        <v>121</v>
      </c>
      <c r="C137" s="46" t="s">
        <v>8</v>
      </c>
      <c r="D137" s="163">
        <v>300</v>
      </c>
      <c r="E137" s="85"/>
      <c r="F137" s="86">
        <f>D137*E137</f>
        <v>0</v>
      </c>
    </row>
    <row r="138" spans="1:6" ht="16.5">
      <c r="A138" s="29"/>
      <c r="B138" s="117"/>
      <c r="C138" s="46"/>
      <c r="D138" s="163"/>
      <c r="E138" s="85"/>
      <c r="F138" s="86"/>
    </row>
    <row r="139" spans="1:6" ht="379.5">
      <c r="A139" s="29">
        <f t="shared" ref="A139" si="1">A137+1</f>
        <v>38</v>
      </c>
      <c r="B139" s="117" t="s">
        <v>170</v>
      </c>
      <c r="C139" s="46" t="s">
        <v>8</v>
      </c>
      <c r="D139" s="169">
        <v>300</v>
      </c>
      <c r="E139" s="85"/>
      <c r="F139" s="85">
        <f>D139*E139</f>
        <v>0</v>
      </c>
    </row>
    <row r="140" spans="1:6" ht="16.5">
      <c r="A140" s="29"/>
      <c r="B140" s="117"/>
      <c r="C140" s="46"/>
      <c r="D140" s="169"/>
      <c r="E140" s="85"/>
      <c r="F140" s="85"/>
    </row>
    <row r="141" spans="1:6" ht="231">
      <c r="A141" s="29">
        <f>A139+1</f>
        <v>39</v>
      </c>
      <c r="B141" s="117" t="s">
        <v>159</v>
      </c>
      <c r="C141" s="68" t="s">
        <v>92</v>
      </c>
      <c r="D141" s="170">
        <v>70</v>
      </c>
      <c r="E141" s="91"/>
      <c r="F141" s="86">
        <f>D141*E141</f>
        <v>0</v>
      </c>
    </row>
    <row r="142" spans="1:6" ht="16.5">
      <c r="A142" s="29"/>
      <c r="B142" s="33"/>
      <c r="C142" s="46"/>
      <c r="D142" s="49"/>
      <c r="E142" s="85"/>
      <c r="F142" s="85"/>
    </row>
    <row r="143" spans="1:6" ht="16.5">
      <c r="A143" s="61"/>
      <c r="B143" s="58" t="s">
        <v>79</v>
      </c>
      <c r="C143" s="61"/>
      <c r="D143" s="61"/>
      <c r="E143" s="90"/>
      <c r="F143" s="90">
        <f>SUM(F113:F142)</f>
        <v>0</v>
      </c>
    </row>
    <row r="144" spans="1:6" ht="16.5">
      <c r="A144" s="61"/>
      <c r="B144" s="61"/>
      <c r="C144" s="61"/>
      <c r="D144" s="61"/>
      <c r="E144" s="61"/>
      <c r="F144" s="61"/>
    </row>
    <row r="145" spans="1:6" ht="16.5">
      <c r="A145" s="61"/>
      <c r="B145" s="61"/>
      <c r="C145" s="61"/>
      <c r="D145" s="61"/>
      <c r="E145" s="61"/>
      <c r="F145" s="61"/>
    </row>
    <row r="146" spans="1:6" ht="18.75">
      <c r="A146" s="114" t="s">
        <v>76</v>
      </c>
      <c r="B146" s="115" t="s">
        <v>85</v>
      </c>
      <c r="C146" s="61"/>
      <c r="D146" s="61"/>
      <c r="E146" s="58"/>
      <c r="F146" s="149"/>
    </row>
    <row r="147" spans="1:6" ht="16.5">
      <c r="A147" s="61"/>
      <c r="B147" s="61"/>
      <c r="C147" s="61"/>
      <c r="D147" s="61"/>
      <c r="E147" s="61"/>
      <c r="F147" s="61"/>
    </row>
    <row r="148" spans="1:6" ht="16.5">
      <c r="A148" s="44">
        <v>1</v>
      </c>
      <c r="B148" s="44">
        <v>2</v>
      </c>
      <c r="C148" s="44">
        <v>3</v>
      </c>
      <c r="D148" s="44">
        <v>4</v>
      </c>
      <c r="E148" s="44">
        <v>5</v>
      </c>
      <c r="F148" s="44">
        <v>6</v>
      </c>
    </row>
    <row r="149" spans="1:6" ht="33">
      <c r="A149" s="54" t="s">
        <v>1</v>
      </c>
      <c r="B149" s="54" t="s">
        <v>2</v>
      </c>
      <c r="C149" s="54" t="s">
        <v>3</v>
      </c>
      <c r="D149" s="54" t="s">
        <v>4</v>
      </c>
      <c r="E149" s="54" t="s">
        <v>101</v>
      </c>
      <c r="F149" s="54" t="s">
        <v>5</v>
      </c>
    </row>
    <row r="150" spans="1:6" ht="16.5">
      <c r="A150" s="55"/>
      <c r="B150" s="67"/>
      <c r="C150" s="46"/>
      <c r="D150" s="55"/>
      <c r="E150" s="55"/>
      <c r="F150" s="48"/>
    </row>
    <row r="151" spans="1:6" ht="280.5">
      <c r="A151" s="29">
        <f>A141+1</f>
        <v>40</v>
      </c>
      <c r="B151" s="141" t="s">
        <v>172</v>
      </c>
      <c r="C151" s="68" t="s">
        <v>92</v>
      </c>
      <c r="D151" s="170">
        <v>160</v>
      </c>
      <c r="E151" s="91"/>
      <c r="F151" s="86">
        <f>D151*E151</f>
        <v>0</v>
      </c>
    </row>
    <row r="152" spans="1:6" ht="16.5">
      <c r="A152" s="29"/>
      <c r="B152" s="81"/>
      <c r="C152" s="108"/>
      <c r="D152" s="66"/>
      <c r="E152" s="111"/>
      <c r="F152" s="86"/>
    </row>
    <row r="153" spans="1:6" ht="16.5">
      <c r="A153" s="61"/>
      <c r="B153" s="58" t="s">
        <v>86</v>
      </c>
      <c r="C153" s="61"/>
      <c r="D153" s="61"/>
      <c r="E153" s="90"/>
      <c r="F153" s="90">
        <f>SUM(F151)</f>
        <v>0</v>
      </c>
    </row>
    <row r="154" spans="1:6" ht="16.5">
      <c r="A154" s="61"/>
      <c r="B154" s="61"/>
      <c r="C154" s="61"/>
      <c r="D154" s="61"/>
      <c r="E154" s="61"/>
      <c r="F154" s="61"/>
    </row>
    <row r="155" spans="1:6" ht="16.5">
      <c r="A155" s="61"/>
      <c r="B155" s="61"/>
      <c r="C155" s="61"/>
      <c r="D155" s="61"/>
      <c r="E155" s="61"/>
      <c r="F155" s="61"/>
    </row>
    <row r="156" spans="1:6" ht="18.75">
      <c r="A156" s="114" t="s">
        <v>77</v>
      </c>
      <c r="B156" s="115" t="s">
        <v>93</v>
      </c>
      <c r="C156" s="61"/>
      <c r="D156" s="61"/>
      <c r="E156" s="63"/>
      <c r="F156" s="61"/>
    </row>
    <row r="157" spans="1:6" ht="16.5">
      <c r="A157" s="61"/>
      <c r="B157" s="61"/>
      <c r="C157" s="61"/>
      <c r="D157" s="61"/>
      <c r="E157" s="63"/>
      <c r="F157" s="61"/>
    </row>
    <row r="158" spans="1:6" ht="16.5">
      <c r="A158" s="44">
        <v>1</v>
      </c>
      <c r="B158" s="44">
        <v>2</v>
      </c>
      <c r="C158" s="44">
        <v>3</v>
      </c>
      <c r="D158" s="44">
        <v>4</v>
      </c>
      <c r="E158" s="59">
        <v>5</v>
      </c>
      <c r="F158" s="44">
        <v>6</v>
      </c>
    </row>
    <row r="159" spans="1:6" ht="33">
      <c r="A159" s="54" t="s">
        <v>1</v>
      </c>
      <c r="B159" s="54" t="s">
        <v>2</v>
      </c>
      <c r="C159" s="54" t="s">
        <v>3</v>
      </c>
      <c r="D159" s="54" t="s">
        <v>4</v>
      </c>
      <c r="E159" s="60" t="s">
        <v>165</v>
      </c>
      <c r="F159" s="54" t="s">
        <v>166</v>
      </c>
    </row>
    <row r="160" spans="1:6" ht="16.5">
      <c r="A160" s="57"/>
      <c r="B160" s="58"/>
      <c r="C160" s="46"/>
      <c r="D160" s="55"/>
      <c r="E160" s="56"/>
      <c r="F160" s="61"/>
    </row>
    <row r="161" spans="1:6" ht="142.5" customHeight="1">
      <c r="A161" s="43">
        <f>A151+1</f>
        <v>41</v>
      </c>
      <c r="B161" s="142" t="s">
        <v>160</v>
      </c>
      <c r="C161" s="46" t="s">
        <v>9</v>
      </c>
      <c r="D161" s="163">
        <v>15</v>
      </c>
      <c r="E161" s="85"/>
      <c r="F161" s="86">
        <f>D161*E161</f>
        <v>0</v>
      </c>
    </row>
    <row r="162" spans="1:6" ht="16.5">
      <c r="A162" s="43"/>
      <c r="B162" s="142"/>
      <c r="C162" s="46"/>
      <c r="D162" s="163"/>
      <c r="E162" s="85"/>
      <c r="F162" s="86"/>
    </row>
    <row r="163" spans="1:6" ht="198">
      <c r="A163" s="52">
        <f>A161+1</f>
        <v>42</v>
      </c>
      <c r="B163" s="141" t="s">
        <v>133</v>
      </c>
      <c r="C163" s="30" t="s">
        <v>9</v>
      </c>
      <c r="D163" s="163">
        <v>5</v>
      </c>
      <c r="E163" s="85"/>
      <c r="F163" s="86">
        <f>D163*E163</f>
        <v>0</v>
      </c>
    </row>
    <row r="164" spans="1:6" ht="16.5">
      <c r="A164" s="69"/>
      <c r="B164" s="144"/>
      <c r="C164" s="46"/>
      <c r="D164" s="163"/>
      <c r="E164" s="85"/>
      <c r="F164" s="93"/>
    </row>
    <row r="165" spans="1:6" ht="181.5">
      <c r="A165" s="43">
        <f>A163+1</f>
        <v>43</v>
      </c>
      <c r="B165" s="142" t="s">
        <v>122</v>
      </c>
      <c r="C165" s="46" t="s">
        <v>6</v>
      </c>
      <c r="D165" s="163">
        <v>200</v>
      </c>
      <c r="E165" s="85"/>
      <c r="F165" s="86">
        <f>D165*E165</f>
        <v>0</v>
      </c>
    </row>
    <row r="166" spans="1:6" ht="16.5">
      <c r="A166" s="43"/>
      <c r="B166" s="142"/>
      <c r="C166" s="46"/>
      <c r="D166" s="169"/>
      <c r="E166" s="87"/>
      <c r="F166" s="87"/>
    </row>
    <row r="167" spans="1:6" ht="99">
      <c r="A167" s="43">
        <f>A165+1</f>
        <v>44</v>
      </c>
      <c r="B167" s="142" t="s">
        <v>171</v>
      </c>
      <c r="C167" s="46" t="s">
        <v>6</v>
      </c>
      <c r="D167" s="169">
        <v>60</v>
      </c>
      <c r="E167" s="87"/>
      <c r="F167" s="87">
        <f>D167*E167</f>
        <v>0</v>
      </c>
    </row>
    <row r="168" spans="1:6" ht="16.5">
      <c r="A168" s="43"/>
      <c r="B168" s="45"/>
      <c r="C168" s="46"/>
      <c r="D168" s="55"/>
      <c r="E168" s="85"/>
      <c r="F168" s="86"/>
    </row>
    <row r="169" spans="1:6" ht="16.5">
      <c r="A169" s="61"/>
      <c r="B169" s="58" t="s">
        <v>94</v>
      </c>
      <c r="C169" s="61"/>
      <c r="D169" s="61"/>
      <c r="E169" s="90"/>
      <c r="F169" s="90">
        <f>SUM(F161:F168)</f>
        <v>0</v>
      </c>
    </row>
    <row r="170" spans="1:6" ht="16.5">
      <c r="A170" s="61"/>
      <c r="B170" s="61"/>
      <c r="C170" s="61"/>
      <c r="D170" s="61"/>
      <c r="E170" s="63"/>
      <c r="F170" s="61"/>
    </row>
    <row r="171" spans="1:6" ht="16.5">
      <c r="A171" s="61"/>
      <c r="B171" s="61"/>
      <c r="C171" s="61"/>
      <c r="D171" s="61"/>
      <c r="E171" s="63"/>
      <c r="F171" s="61"/>
    </row>
    <row r="172" spans="1:6" ht="18.75">
      <c r="A172" s="114" t="s">
        <v>87</v>
      </c>
      <c r="B172" s="115" t="s">
        <v>95</v>
      </c>
      <c r="C172" s="157"/>
      <c r="D172" s="61"/>
      <c r="E172" s="63"/>
      <c r="F172" s="61"/>
    </row>
    <row r="173" spans="1:6" ht="16.5">
      <c r="A173" s="61"/>
      <c r="B173" s="61"/>
      <c r="C173" s="61"/>
      <c r="D173" s="61"/>
      <c r="E173" s="63"/>
      <c r="F173" s="61"/>
    </row>
    <row r="174" spans="1:6" ht="16.5">
      <c r="A174" s="44">
        <v>1</v>
      </c>
      <c r="B174" s="44">
        <v>2</v>
      </c>
      <c r="C174" s="44">
        <v>3</v>
      </c>
      <c r="D174" s="44">
        <v>4</v>
      </c>
      <c r="E174" s="59">
        <v>5</v>
      </c>
      <c r="F174" s="44">
        <v>6</v>
      </c>
    </row>
    <row r="175" spans="1:6" ht="33">
      <c r="A175" s="54" t="s">
        <v>1</v>
      </c>
      <c r="B175" s="54" t="s">
        <v>2</v>
      </c>
      <c r="C175" s="54" t="s">
        <v>3</v>
      </c>
      <c r="D175" s="54" t="s">
        <v>4</v>
      </c>
      <c r="E175" s="60" t="s">
        <v>165</v>
      </c>
      <c r="F175" s="54" t="s">
        <v>166</v>
      </c>
    </row>
    <row r="176" spans="1:6" ht="16.5">
      <c r="A176" s="57"/>
      <c r="B176" s="58"/>
      <c r="C176" s="46"/>
      <c r="D176" s="169"/>
      <c r="E176" s="56"/>
      <c r="F176" s="61"/>
    </row>
    <row r="177" spans="1:6" ht="33">
      <c r="A177" s="43">
        <f>A167+1</f>
        <v>45</v>
      </c>
      <c r="B177" s="117" t="s">
        <v>134</v>
      </c>
      <c r="C177" s="102"/>
      <c r="D177" s="173"/>
      <c r="E177" s="91"/>
      <c r="F177" s="91"/>
    </row>
    <row r="178" spans="1:6" ht="16.5">
      <c r="A178" s="64"/>
      <c r="B178" s="117" t="s">
        <v>115</v>
      </c>
      <c r="C178" s="102" t="s">
        <v>92</v>
      </c>
      <c r="D178" s="170">
        <v>315</v>
      </c>
      <c r="E178" s="91"/>
      <c r="F178" s="87">
        <f>D178*E178</f>
        <v>0</v>
      </c>
    </row>
    <row r="179" spans="1:6" ht="16.5">
      <c r="A179" s="64"/>
      <c r="B179" s="117" t="s">
        <v>116</v>
      </c>
      <c r="C179" s="102" t="s">
        <v>92</v>
      </c>
      <c r="D179" s="170">
        <v>220</v>
      </c>
      <c r="E179" s="91"/>
      <c r="F179" s="87">
        <f>D179*E179</f>
        <v>0</v>
      </c>
    </row>
    <row r="180" spans="1:6" ht="16.5">
      <c r="A180" s="69"/>
      <c r="B180" s="144"/>
      <c r="C180" s="46"/>
      <c r="D180" s="163"/>
      <c r="E180" s="85"/>
      <c r="F180" s="93"/>
    </row>
    <row r="181" spans="1:6" ht="66">
      <c r="A181" s="43">
        <f>A177+1</f>
        <v>46</v>
      </c>
      <c r="B181" s="142" t="s">
        <v>123</v>
      </c>
      <c r="C181" s="46" t="s">
        <v>81</v>
      </c>
      <c r="D181" s="163">
        <v>200</v>
      </c>
      <c r="E181" s="85"/>
      <c r="F181" s="86">
        <f>D181*E181</f>
        <v>0</v>
      </c>
    </row>
    <row r="182" spans="1:6" ht="16.5">
      <c r="A182" s="57"/>
      <c r="B182" s="55"/>
      <c r="C182" s="46"/>
      <c r="D182" s="55"/>
      <c r="E182" s="85"/>
      <c r="F182" s="85"/>
    </row>
    <row r="183" spans="1:6" ht="16.5">
      <c r="A183" s="61"/>
      <c r="B183" s="58" t="s">
        <v>96</v>
      </c>
      <c r="C183" s="61"/>
      <c r="D183" s="61"/>
      <c r="E183" s="90"/>
      <c r="F183" s="90">
        <f>SUM(F177:F182)</f>
        <v>0</v>
      </c>
    </row>
    <row r="184" spans="1:6">
      <c r="A184" s="42"/>
      <c r="B184" s="42"/>
      <c r="C184" s="42"/>
      <c r="D184" s="42"/>
      <c r="E184" s="158"/>
      <c r="F184" s="42"/>
    </row>
    <row r="185" spans="1:6">
      <c r="A185" s="42"/>
      <c r="B185" s="42"/>
      <c r="C185" s="42"/>
      <c r="D185" s="42"/>
      <c r="E185" s="158"/>
      <c r="F185" s="42"/>
    </row>
    <row r="186" spans="1:6" ht="18">
      <c r="A186" s="159" t="s">
        <v>99</v>
      </c>
      <c r="B186" s="151" t="s">
        <v>97</v>
      </c>
      <c r="C186" s="160"/>
      <c r="D186" s="42"/>
      <c r="E186" s="158"/>
      <c r="F186" s="42"/>
    </row>
    <row r="187" spans="1:6">
      <c r="A187" s="42"/>
      <c r="B187" s="42"/>
      <c r="C187" s="42"/>
      <c r="D187" s="42"/>
      <c r="E187" s="158"/>
      <c r="F187" s="42"/>
    </row>
    <row r="188" spans="1:6">
      <c r="A188" s="35">
        <v>1</v>
      </c>
      <c r="B188" s="35">
        <v>2</v>
      </c>
      <c r="C188" s="35">
        <v>3</v>
      </c>
      <c r="D188" s="35">
        <v>4</v>
      </c>
      <c r="E188" s="40">
        <v>5</v>
      </c>
      <c r="F188" s="35">
        <v>6</v>
      </c>
    </row>
    <row r="189" spans="1:6" ht="33">
      <c r="A189" s="36" t="s">
        <v>1</v>
      </c>
      <c r="B189" s="36" t="s">
        <v>2</v>
      </c>
      <c r="C189" s="36" t="s">
        <v>3</v>
      </c>
      <c r="D189" s="36" t="s">
        <v>4</v>
      </c>
      <c r="E189" s="41" t="s">
        <v>165</v>
      </c>
      <c r="F189" s="36" t="s">
        <v>166</v>
      </c>
    </row>
    <row r="190" spans="1:6" ht="16.5">
      <c r="A190" s="38"/>
      <c r="B190" s="39"/>
      <c r="C190" s="30"/>
      <c r="D190" s="31"/>
      <c r="E190" s="34"/>
      <c r="F190" s="42"/>
    </row>
    <row r="191" spans="1:6" ht="128.25" customHeight="1">
      <c r="A191" s="52">
        <f>A181+1</f>
        <v>47</v>
      </c>
      <c r="B191" s="145" t="s">
        <v>173</v>
      </c>
      <c r="C191" s="30" t="s">
        <v>6</v>
      </c>
      <c r="D191" s="165">
        <v>4900</v>
      </c>
      <c r="E191" s="98"/>
      <c r="F191" s="86">
        <f>D191*E191</f>
        <v>0</v>
      </c>
    </row>
    <row r="192" spans="1:6" ht="16.5">
      <c r="A192" s="52"/>
      <c r="B192" s="145"/>
      <c r="C192" s="30"/>
      <c r="D192" s="165"/>
      <c r="E192" s="98"/>
      <c r="F192" s="86"/>
    </row>
    <row r="193" spans="1:7" ht="115.5">
      <c r="A193" s="109">
        <f>A191+1</f>
        <v>48</v>
      </c>
      <c r="B193" s="142" t="s">
        <v>174</v>
      </c>
      <c r="C193" s="46" t="s">
        <v>6</v>
      </c>
      <c r="D193" s="169">
        <v>4900</v>
      </c>
      <c r="E193" s="101"/>
      <c r="F193" s="101">
        <f>D193*E193</f>
        <v>0</v>
      </c>
    </row>
    <row r="194" spans="1:7" ht="16.5">
      <c r="A194" s="73"/>
      <c r="B194" s="146"/>
      <c r="C194" s="50"/>
      <c r="D194" s="174"/>
      <c r="E194" s="96"/>
      <c r="F194" s="86"/>
    </row>
    <row r="195" spans="1:7" ht="198">
      <c r="A195" s="74">
        <f>A193+1</f>
        <v>49</v>
      </c>
      <c r="B195" s="145" t="s">
        <v>175</v>
      </c>
      <c r="C195" s="30" t="s">
        <v>6</v>
      </c>
      <c r="D195" s="165">
        <v>4900</v>
      </c>
      <c r="E195" s="98"/>
      <c r="F195" s="86">
        <f>D195*E195</f>
        <v>0</v>
      </c>
    </row>
    <row r="196" spans="1:7" ht="16.5">
      <c r="A196" s="38"/>
      <c r="B196" s="39"/>
      <c r="C196" s="30"/>
      <c r="D196" s="31"/>
      <c r="E196" s="98"/>
      <c r="F196" s="100"/>
    </row>
    <row r="197" spans="1:7" ht="16.5">
      <c r="A197" s="42"/>
      <c r="B197" s="39" t="s">
        <v>98</v>
      </c>
      <c r="C197" s="42"/>
      <c r="D197" s="42"/>
      <c r="E197" s="99"/>
      <c r="F197" s="99">
        <f>SUM(F191:F196)</f>
        <v>0</v>
      </c>
    </row>
    <row r="198" spans="1:7" ht="16.5">
      <c r="A198" s="42"/>
      <c r="B198" s="39"/>
      <c r="C198" s="42"/>
      <c r="D198" s="42"/>
      <c r="E198" s="161"/>
      <c r="F198" s="162"/>
    </row>
    <row r="199" spans="1:7" ht="16.5">
      <c r="A199" s="42"/>
      <c r="B199" s="39"/>
      <c r="C199" s="42"/>
      <c r="D199" s="42"/>
      <c r="E199" s="161"/>
      <c r="F199" s="162"/>
    </row>
    <row r="200" spans="1:7" ht="18">
      <c r="A200" s="159" t="s">
        <v>100</v>
      </c>
      <c r="B200" s="151" t="s">
        <v>72</v>
      </c>
      <c r="C200" s="160"/>
      <c r="D200" s="42"/>
      <c r="E200" s="158"/>
      <c r="F200" s="42"/>
    </row>
    <row r="201" spans="1:7">
      <c r="A201" s="42"/>
      <c r="B201" s="42"/>
      <c r="C201" s="42"/>
      <c r="D201" s="42"/>
      <c r="E201" s="158"/>
      <c r="F201" s="42"/>
    </row>
    <row r="202" spans="1:7">
      <c r="A202" s="35">
        <v>1</v>
      </c>
      <c r="B202" s="35">
        <v>2</v>
      </c>
      <c r="C202" s="35">
        <v>3</v>
      </c>
      <c r="D202" s="35">
        <v>4</v>
      </c>
      <c r="E202" s="40">
        <v>5</v>
      </c>
      <c r="F202" s="35">
        <v>6</v>
      </c>
    </row>
    <row r="203" spans="1:7" ht="33">
      <c r="A203" s="36" t="s">
        <v>1</v>
      </c>
      <c r="B203" s="36" t="s">
        <v>2</v>
      </c>
      <c r="C203" s="36" t="s">
        <v>3</v>
      </c>
      <c r="D203" s="36" t="s">
        <v>4</v>
      </c>
      <c r="E203" s="41" t="s">
        <v>165</v>
      </c>
      <c r="F203" s="36" t="s">
        <v>166</v>
      </c>
    </row>
    <row r="204" spans="1:7" ht="16.5">
      <c r="A204" s="31"/>
      <c r="B204" s="51"/>
      <c r="C204" s="30"/>
      <c r="D204" s="31"/>
      <c r="E204" s="34"/>
      <c r="F204" s="32"/>
      <c r="G204" s="25"/>
    </row>
    <row r="205" spans="1:7" ht="183.75" customHeight="1">
      <c r="A205" s="83">
        <f>A195+1</f>
        <v>50</v>
      </c>
      <c r="B205" s="117" t="s">
        <v>91</v>
      </c>
      <c r="C205" s="30" t="s">
        <v>6</v>
      </c>
      <c r="D205" s="165">
        <v>2100</v>
      </c>
      <c r="E205" s="98"/>
      <c r="F205" s="86">
        <f>D205*E205</f>
        <v>0</v>
      </c>
    </row>
    <row r="206" spans="1:7" ht="16.5">
      <c r="A206" s="37"/>
      <c r="B206" s="67"/>
      <c r="C206" s="30"/>
      <c r="D206" s="84"/>
      <c r="E206" s="98"/>
      <c r="F206" s="86"/>
    </row>
    <row r="207" spans="1:7" ht="16.5">
      <c r="A207" s="42"/>
      <c r="B207" s="39" t="s">
        <v>73</v>
      </c>
      <c r="C207" s="30"/>
      <c r="D207" s="31"/>
      <c r="E207" s="99"/>
      <c r="F207" s="99">
        <f>SUM(F204:F206)</f>
        <v>0</v>
      </c>
    </row>
    <row r="208" spans="1:7">
      <c r="A208" s="42"/>
      <c r="B208" s="42"/>
      <c r="C208" s="42"/>
      <c r="D208" s="42"/>
      <c r="E208" s="100"/>
      <c r="F208" s="100"/>
    </row>
    <row r="209" spans="1:6" ht="16.5">
      <c r="A209" s="42"/>
      <c r="B209" s="39" t="s">
        <v>80</v>
      </c>
      <c r="C209" s="42"/>
      <c r="D209" s="42"/>
      <c r="E209" s="100"/>
      <c r="F209" s="99">
        <f>F37+F61+F105+F143+F197+F183+F169+F207+F79+F153</f>
        <v>0</v>
      </c>
    </row>
    <row r="210" spans="1:6">
      <c r="E210" s="26"/>
    </row>
    <row r="213" spans="1:6">
      <c r="B213" s="22"/>
    </row>
  </sheetData>
  <sheetProtection selectLockedCells="1" selectUnlockedCells="1"/>
  <mergeCells count="2">
    <mergeCell ref="B79:C79"/>
    <mergeCell ref="B6:F6"/>
  </mergeCells>
  <pageMargins left="1" right="1" top="1" bottom="1" header="0.5" footer="0.5"/>
  <pageSetup paperSize="9" scale="98" firstPageNumber="0" fitToHeight="0" orientation="portrait" verticalDpi="300" r:id="rId1"/>
  <headerFooter alignWithMargins="0"/>
  <rowBreaks count="21" manualBreakCount="21">
    <brk id="11" max="5" man="1"/>
    <brk id="14" max="5" man="1"/>
    <brk id="18" max="5" man="1"/>
    <brk id="25" max="5" man="1"/>
    <brk id="38" max="5" man="1"/>
    <brk id="56" max="5" man="1"/>
    <brk id="62" max="5" man="1"/>
    <brk id="73" max="5" man="1"/>
    <brk id="79" max="5" man="1"/>
    <brk id="91" max="5" man="1"/>
    <brk id="95" max="5" man="1"/>
    <brk id="99" max="5" man="1"/>
    <brk id="107" max="5" man="1"/>
    <brk id="115" max="5" man="1"/>
    <brk id="125" max="5" man="1"/>
    <brk id="129" max="5" man="1"/>
    <brk id="144" max="5" man="1"/>
    <brk id="154" max="5" man="1"/>
    <brk id="166" max="5" man="1"/>
    <brk id="184" max="5" man="1"/>
    <brk id="198"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1"/>
  <sheetViews>
    <sheetView view="pageBreakPreview" zoomScale="115" zoomScaleNormal="100" zoomScaleSheetLayoutView="115" workbookViewId="0">
      <selection activeCell="H20" sqref="H20"/>
    </sheetView>
  </sheetViews>
  <sheetFormatPr defaultColWidth="11.5703125" defaultRowHeight="12.75"/>
  <cols>
    <col min="1" max="1" width="5.85546875" customWidth="1"/>
    <col min="2" max="2" width="34.7109375" customWidth="1"/>
    <col min="3" max="3" width="6.28515625" customWidth="1"/>
    <col min="4" max="4" width="5.140625" customWidth="1"/>
    <col min="5" max="5" width="10" customWidth="1"/>
    <col min="6" max="6" width="18" customWidth="1"/>
    <col min="7" max="7" width="12.42578125" bestFit="1" customWidth="1"/>
  </cols>
  <sheetData>
    <row r="1" spans="1:8" ht="18">
      <c r="A1" s="3"/>
      <c r="B1" s="1" t="s">
        <v>84</v>
      </c>
      <c r="C1" s="2"/>
    </row>
    <row r="2" spans="1:8" ht="16.5">
      <c r="A2" s="61" t="s">
        <v>69</v>
      </c>
      <c r="B2" s="61" t="s">
        <v>70</v>
      </c>
      <c r="C2" s="61"/>
      <c r="D2" s="61"/>
      <c r="E2" s="61"/>
      <c r="F2" s="61"/>
    </row>
    <row r="3" spans="1:8" ht="16.5">
      <c r="A3" s="61"/>
      <c r="B3" s="61"/>
      <c r="C3" s="61"/>
      <c r="D3" s="61"/>
      <c r="E3" s="61"/>
      <c r="F3" s="61"/>
    </row>
    <row r="4" spans="1:8" ht="16.5">
      <c r="A4" s="44">
        <v>1</v>
      </c>
      <c r="B4" s="44">
        <v>2</v>
      </c>
      <c r="C4" s="44">
        <v>3</v>
      </c>
      <c r="D4" s="44">
        <v>4</v>
      </c>
      <c r="E4" s="44">
        <v>5</v>
      </c>
      <c r="F4" s="44">
        <v>6</v>
      </c>
    </row>
    <row r="5" spans="1:8" ht="52.35" customHeight="1">
      <c r="A5" s="54" t="s">
        <v>1</v>
      </c>
      <c r="B5" s="54" t="s">
        <v>68</v>
      </c>
      <c r="C5" s="54"/>
      <c r="D5" s="54"/>
      <c r="E5" s="54"/>
      <c r="F5" s="54" t="s">
        <v>166</v>
      </c>
    </row>
    <row r="6" spans="1:8" ht="16.5">
      <c r="A6" s="61"/>
      <c r="B6" s="62"/>
      <c r="C6" s="61"/>
      <c r="D6" s="61"/>
      <c r="E6" s="61"/>
      <c r="F6" s="61"/>
    </row>
    <row r="7" spans="1:8" ht="20.25" customHeight="1">
      <c r="A7" s="57" t="s">
        <v>7</v>
      </c>
      <c r="B7" s="118" t="s">
        <v>0</v>
      </c>
      <c r="C7" s="46"/>
      <c r="D7" s="46"/>
      <c r="E7" s="46"/>
      <c r="F7" s="93">
        <f>'GRAĐEVINSKI RADOVI'!F37</f>
        <v>0</v>
      </c>
      <c r="H7" s="21"/>
    </row>
    <row r="8" spans="1:8" ht="20.65" customHeight="1">
      <c r="A8" s="57" t="s">
        <v>10</v>
      </c>
      <c r="B8" s="118" t="s">
        <v>82</v>
      </c>
      <c r="C8" s="46"/>
      <c r="D8" s="46"/>
      <c r="E8" s="46"/>
      <c r="F8" s="93">
        <f>'GRAĐEVINSKI RADOVI'!F61</f>
        <v>0</v>
      </c>
      <c r="H8" s="21"/>
    </row>
    <row r="9" spans="1:8" ht="20.65" customHeight="1">
      <c r="A9" s="57" t="s">
        <v>11</v>
      </c>
      <c r="B9" s="118" t="s">
        <v>132</v>
      </c>
      <c r="C9" s="46"/>
      <c r="D9" s="46"/>
      <c r="E9" s="46"/>
      <c r="F9" s="93">
        <f>'GRAĐEVINSKI RADOVI'!F79</f>
        <v>0</v>
      </c>
      <c r="H9" s="21"/>
    </row>
    <row r="10" spans="1:8" ht="20.65" customHeight="1">
      <c r="A10" s="57" t="s">
        <v>12</v>
      </c>
      <c r="B10" s="118" t="s">
        <v>74</v>
      </c>
      <c r="C10" s="46"/>
      <c r="D10" s="46"/>
      <c r="E10" s="46"/>
      <c r="F10" s="93">
        <f>'GRAĐEVINSKI RADOVI'!F105</f>
        <v>0</v>
      </c>
      <c r="H10" s="21"/>
    </row>
    <row r="11" spans="1:8" s="4" customFormat="1" ht="19.899999999999999" customHeight="1">
      <c r="A11" s="57" t="s">
        <v>13</v>
      </c>
      <c r="B11" s="118" t="s">
        <v>78</v>
      </c>
      <c r="C11" s="46"/>
      <c r="D11" s="46"/>
      <c r="E11" s="46"/>
      <c r="F11" s="93">
        <f>'GRAĐEVINSKI RADOVI'!F143</f>
        <v>0</v>
      </c>
      <c r="H11" s="21"/>
    </row>
    <row r="12" spans="1:8" s="4" customFormat="1" ht="18.75" customHeight="1">
      <c r="A12" s="57" t="s">
        <v>76</v>
      </c>
      <c r="B12" s="118" t="s">
        <v>85</v>
      </c>
      <c r="C12" s="46"/>
      <c r="D12" s="46"/>
      <c r="E12" s="46"/>
      <c r="F12" s="93">
        <f>'GRAĐEVINSKI RADOVI'!F153</f>
        <v>0</v>
      </c>
    </row>
    <row r="13" spans="1:8" s="4" customFormat="1" ht="19.5" customHeight="1">
      <c r="A13" s="57" t="s">
        <v>77</v>
      </c>
      <c r="B13" s="118" t="s">
        <v>93</v>
      </c>
      <c r="C13" s="46"/>
      <c r="D13" s="46"/>
      <c r="E13" s="46"/>
      <c r="F13" s="93">
        <f>'GRAĐEVINSKI RADOVI'!F169</f>
        <v>0</v>
      </c>
    </row>
    <row r="14" spans="1:8" s="4" customFormat="1" ht="19.5" customHeight="1">
      <c r="A14" s="57" t="s">
        <v>87</v>
      </c>
      <c r="B14" s="118" t="s">
        <v>95</v>
      </c>
      <c r="C14" s="46"/>
      <c r="D14" s="46"/>
      <c r="E14" s="46"/>
      <c r="F14" s="93">
        <f>'GRAĐEVINSKI RADOVI'!F183</f>
        <v>0</v>
      </c>
    </row>
    <row r="15" spans="1:8" s="4" customFormat="1" ht="19.5" customHeight="1">
      <c r="A15" s="57" t="s">
        <v>99</v>
      </c>
      <c r="B15" s="118" t="s">
        <v>97</v>
      </c>
      <c r="C15" s="46"/>
      <c r="D15" s="46"/>
      <c r="E15" s="46"/>
      <c r="F15" s="93">
        <f>'GRAĐEVINSKI RADOVI'!F197</f>
        <v>0</v>
      </c>
    </row>
    <row r="16" spans="1:8" s="4" customFormat="1" ht="21.4" customHeight="1">
      <c r="A16" s="57" t="s">
        <v>100</v>
      </c>
      <c r="B16" s="118" t="s">
        <v>72</v>
      </c>
      <c r="C16" s="46"/>
      <c r="D16" s="46"/>
      <c r="E16" s="46"/>
      <c r="F16" s="93">
        <f>'GRAĐEVINSKI RADOVI'!F207</f>
        <v>0</v>
      </c>
    </row>
    <row r="17" spans="1:6" ht="16.5">
      <c r="A17" s="46"/>
      <c r="B17" s="118"/>
      <c r="C17" s="55"/>
      <c r="D17" s="55"/>
      <c r="E17" s="55"/>
      <c r="F17" s="85"/>
    </row>
    <row r="18" spans="1:6" ht="16.5">
      <c r="A18" s="57"/>
      <c r="B18" s="191" t="s">
        <v>67</v>
      </c>
      <c r="C18" s="191"/>
      <c r="D18" s="191"/>
      <c r="E18" s="191"/>
      <c r="F18" s="90">
        <f>SUM(F7:F16)</f>
        <v>0</v>
      </c>
    </row>
    <row r="19" spans="1:6" ht="16.5">
      <c r="A19" s="46"/>
      <c r="B19" s="192" t="s">
        <v>177</v>
      </c>
      <c r="C19" s="192"/>
      <c r="D19" s="192"/>
      <c r="E19" s="192"/>
      <c r="F19" s="90">
        <f>1.25*F18</f>
        <v>0</v>
      </c>
    </row>
    <row r="20" spans="1:6" ht="15.75">
      <c r="A20" s="7"/>
      <c r="B20" s="8"/>
      <c r="C20" s="11"/>
      <c r="D20" s="9"/>
      <c r="E20" s="9"/>
      <c r="F20" s="10"/>
    </row>
    <row r="21" spans="1:6" ht="15.75">
      <c r="A21" s="12"/>
      <c r="B21" s="13"/>
      <c r="C21" s="4"/>
      <c r="D21" s="4"/>
      <c r="E21" s="4"/>
      <c r="F21" s="14"/>
    </row>
    <row r="22" spans="1:6" ht="15.75">
      <c r="A22" s="7"/>
      <c r="B22" s="8"/>
      <c r="C22" s="11"/>
      <c r="D22" s="9"/>
      <c r="E22" s="9"/>
      <c r="F22" s="10"/>
    </row>
    <row r="23" spans="1:6" ht="15.75">
      <c r="A23" s="12"/>
      <c r="B23" s="13"/>
      <c r="C23" s="4"/>
      <c r="D23" s="4"/>
      <c r="E23" s="4"/>
      <c r="F23" s="10"/>
    </row>
    <row r="24" spans="1:6" ht="15.75">
      <c r="A24" s="12"/>
      <c r="B24" s="13"/>
      <c r="C24" s="4"/>
      <c r="D24" s="4"/>
      <c r="E24" s="4"/>
      <c r="F24" s="10"/>
    </row>
    <row r="25" spans="1:6" ht="15.75">
      <c r="A25" s="12"/>
      <c r="B25" s="4"/>
      <c r="C25" s="4"/>
      <c r="D25" s="4"/>
      <c r="E25" s="4"/>
      <c r="F25" s="10"/>
    </row>
    <row r="26" spans="1:6" ht="15.75">
      <c r="A26" s="12"/>
      <c r="B26" s="4"/>
      <c r="C26" s="4"/>
      <c r="D26" s="4"/>
      <c r="E26" s="15"/>
      <c r="F26" s="14"/>
    </row>
    <row r="27" spans="1:6" ht="15.75">
      <c r="A27" s="12"/>
      <c r="B27" s="4"/>
      <c r="C27" s="4"/>
      <c r="D27" s="4"/>
      <c r="E27" s="15"/>
      <c r="F27" s="14"/>
    </row>
    <row r="28" spans="1:6" ht="15.75">
      <c r="A28" s="12"/>
      <c r="B28" s="4"/>
      <c r="C28" s="4"/>
      <c r="D28" s="4"/>
      <c r="E28" s="4"/>
      <c r="F28" s="14"/>
    </row>
    <row r="29" spans="1:6" ht="15.75">
      <c r="A29" s="4"/>
      <c r="B29" s="4"/>
      <c r="C29" s="4"/>
      <c r="D29" s="4"/>
      <c r="E29" s="15"/>
      <c r="F29" s="16"/>
    </row>
    <row r="30" spans="1:6" ht="15.75">
      <c r="A30" s="4"/>
      <c r="B30" s="4"/>
      <c r="C30" s="4"/>
      <c r="D30" s="4"/>
      <c r="E30" s="4"/>
      <c r="F30" s="14"/>
    </row>
    <row r="31" spans="1:6" ht="15.75">
      <c r="A31" s="4"/>
      <c r="B31" s="4"/>
      <c r="C31" s="5"/>
      <c r="D31" s="5"/>
      <c r="E31" s="5"/>
      <c r="F31" s="6"/>
    </row>
  </sheetData>
  <sheetProtection selectLockedCells="1" selectUnlockedCells="1"/>
  <mergeCells count="2">
    <mergeCell ref="B18:E18"/>
    <mergeCell ref="B19:E19"/>
  </mergeCells>
  <pageMargins left="1" right="1" top="1" bottom="1" header="0.5" footer="0.5"/>
  <pageSetup paperSize="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843B4-51FB-48FB-BB68-44D0CC78853D}">
  <dimension ref="A1:G31"/>
  <sheetViews>
    <sheetView view="pageBreakPreview" zoomScale="85" zoomScaleNormal="100" zoomScaleSheetLayoutView="85" workbookViewId="0">
      <selection activeCell="L8" sqref="L8"/>
    </sheetView>
  </sheetViews>
  <sheetFormatPr defaultRowHeight="12.75"/>
  <cols>
    <col min="1" max="1" width="6.28515625" customWidth="1"/>
    <col min="2" max="2" width="29.140625" customWidth="1"/>
    <col min="3" max="5" width="9.7109375" customWidth="1"/>
    <col min="6" max="7" width="11.7109375" customWidth="1"/>
  </cols>
  <sheetData>
    <row r="1" spans="1:7" ht="18.75">
      <c r="A1" s="114" t="s">
        <v>189</v>
      </c>
      <c r="B1" s="115" t="s">
        <v>190</v>
      </c>
      <c r="C1" s="61"/>
      <c r="D1" s="61"/>
      <c r="E1" s="61"/>
      <c r="F1" s="61"/>
      <c r="G1" s="61"/>
    </row>
    <row r="2" spans="1:7" ht="18.75">
      <c r="A2" s="114"/>
      <c r="B2" s="115"/>
      <c r="C2" s="61"/>
      <c r="D2" s="61"/>
      <c r="E2" s="61"/>
      <c r="F2" s="61"/>
      <c r="G2" s="61"/>
    </row>
    <row r="3" spans="1:7" ht="16.5">
      <c r="A3" s="44">
        <v>1</v>
      </c>
      <c r="B3" s="44">
        <v>2</v>
      </c>
      <c r="C3" s="44">
        <v>3</v>
      </c>
      <c r="D3" s="44">
        <v>4</v>
      </c>
      <c r="E3" s="44">
        <v>5</v>
      </c>
      <c r="F3" s="44">
        <v>6</v>
      </c>
      <c r="G3" s="44">
        <v>7</v>
      </c>
    </row>
    <row r="4" spans="1:7" ht="49.5">
      <c r="A4" s="54" t="s">
        <v>1</v>
      </c>
      <c r="B4" s="54" t="s">
        <v>2</v>
      </c>
      <c r="C4" s="54" t="s">
        <v>222</v>
      </c>
      <c r="D4" s="54" t="s">
        <v>223</v>
      </c>
      <c r="E4" s="54" t="s">
        <v>101</v>
      </c>
      <c r="F4" s="54" t="s">
        <v>224</v>
      </c>
      <c r="G4" s="54" t="s">
        <v>166</v>
      </c>
    </row>
    <row r="5" spans="1:7" ht="16.5">
      <c r="A5" s="55"/>
      <c r="B5" s="55"/>
      <c r="C5" s="46"/>
      <c r="D5" s="55"/>
      <c r="E5" s="56"/>
      <c r="F5" s="56"/>
      <c r="G5" s="48"/>
    </row>
    <row r="6" spans="1:7" ht="108.75" customHeight="1">
      <c r="A6" s="29">
        <v>1</v>
      </c>
      <c r="B6" s="116" t="s">
        <v>235</v>
      </c>
      <c r="C6" s="92"/>
      <c r="D6" s="163">
        <v>80</v>
      </c>
      <c r="E6" s="92"/>
      <c r="F6" s="92">
        <f>D6*E6</f>
        <v>0</v>
      </c>
      <c r="G6" s="86">
        <f>C6+F6</f>
        <v>0</v>
      </c>
    </row>
    <row r="7" spans="1:7" ht="16.5">
      <c r="A7" s="29"/>
      <c r="B7" s="117"/>
      <c r="C7" s="46"/>
      <c r="D7" s="169"/>
      <c r="E7" s="85"/>
      <c r="F7" s="85"/>
      <c r="G7" s="85"/>
    </row>
    <row r="8" spans="1:7" ht="148.5">
      <c r="A8" s="29">
        <f>A6+1</f>
        <v>2</v>
      </c>
      <c r="B8" s="116" t="s">
        <v>225</v>
      </c>
      <c r="C8" s="92"/>
      <c r="D8" s="163">
        <v>280</v>
      </c>
      <c r="E8" s="92"/>
      <c r="F8" s="92">
        <f>D8*E8</f>
        <v>0</v>
      </c>
      <c r="G8" s="86">
        <f>C8+F8</f>
        <v>0</v>
      </c>
    </row>
    <row r="9" spans="1:7" ht="16.5">
      <c r="A9" s="29"/>
      <c r="B9" s="116"/>
      <c r="C9" s="46"/>
      <c r="D9" s="169"/>
      <c r="E9" s="85"/>
      <c r="F9" s="85"/>
      <c r="G9" s="86"/>
    </row>
    <row r="10" spans="1:7" ht="99">
      <c r="A10" s="29">
        <f>A8+1</f>
        <v>3</v>
      </c>
      <c r="B10" s="116" t="s">
        <v>226</v>
      </c>
      <c r="C10" s="92"/>
      <c r="D10" s="163">
        <v>96</v>
      </c>
      <c r="E10" s="92"/>
      <c r="F10" s="92">
        <f>D10*E10</f>
        <v>0</v>
      </c>
      <c r="G10" s="86">
        <f>C10+F10</f>
        <v>0</v>
      </c>
    </row>
    <row r="11" spans="1:7" ht="16.5">
      <c r="A11" s="29"/>
      <c r="B11" s="33"/>
      <c r="C11" s="46"/>
      <c r="D11" s="169"/>
      <c r="E11" s="85"/>
      <c r="F11" s="85"/>
      <c r="G11" s="85"/>
    </row>
    <row r="12" spans="1:7" ht="141" customHeight="1">
      <c r="A12" s="29">
        <f>A10+1</f>
        <v>4</v>
      </c>
      <c r="B12" s="116" t="s">
        <v>236</v>
      </c>
      <c r="C12" s="92"/>
      <c r="D12" s="163">
        <v>180</v>
      </c>
      <c r="E12" s="92"/>
      <c r="F12" s="92">
        <f>D12*E12</f>
        <v>0</v>
      </c>
      <c r="G12" s="86">
        <f>C12+F12</f>
        <v>0</v>
      </c>
    </row>
    <row r="13" spans="1:7" ht="16.5">
      <c r="A13" s="29"/>
      <c r="B13" s="116"/>
      <c r="C13" s="46"/>
      <c r="D13" s="169"/>
      <c r="E13" s="85"/>
      <c r="F13" s="85"/>
      <c r="G13" s="86"/>
    </row>
    <row r="14" spans="1:7" ht="66">
      <c r="A14" s="29">
        <f>A12+1</f>
        <v>5</v>
      </c>
      <c r="B14" s="116" t="s">
        <v>227</v>
      </c>
      <c r="C14" s="92"/>
      <c r="D14" s="163">
        <v>200</v>
      </c>
      <c r="E14" s="92"/>
      <c r="F14" s="92">
        <f>D14*E14</f>
        <v>0</v>
      </c>
      <c r="G14" s="86">
        <f>C14+F14</f>
        <v>0</v>
      </c>
    </row>
    <row r="15" spans="1:7" ht="16.5">
      <c r="A15" s="29"/>
      <c r="B15" s="116"/>
      <c r="C15" s="46"/>
      <c r="D15" s="169"/>
      <c r="E15" s="85"/>
      <c r="F15" s="85"/>
      <c r="G15" s="86"/>
    </row>
    <row r="16" spans="1:7" ht="49.5">
      <c r="A16" s="29">
        <f>A14+1</f>
        <v>6</v>
      </c>
      <c r="B16" s="116" t="s">
        <v>228</v>
      </c>
      <c r="C16" s="92"/>
      <c r="D16" s="163">
        <v>200</v>
      </c>
      <c r="E16" s="92"/>
      <c r="F16" s="92">
        <f>D16*E16</f>
        <v>0</v>
      </c>
      <c r="G16" s="86">
        <f>C16+F16</f>
        <v>0</v>
      </c>
    </row>
    <row r="17" spans="1:7" ht="16.5">
      <c r="A17" s="29"/>
      <c r="B17" s="116"/>
      <c r="C17" s="46"/>
      <c r="D17" s="169"/>
      <c r="E17" s="85"/>
      <c r="F17" s="85"/>
      <c r="G17" s="86"/>
    </row>
    <row r="18" spans="1:7" ht="132">
      <c r="A18" s="29">
        <f>A16+1</f>
        <v>7</v>
      </c>
      <c r="B18" s="116" t="s">
        <v>229</v>
      </c>
      <c r="C18" s="92"/>
      <c r="D18" s="163">
        <v>160</v>
      </c>
      <c r="E18" s="92"/>
      <c r="F18" s="92">
        <f>D18*E18</f>
        <v>0</v>
      </c>
      <c r="G18" s="86">
        <f>C18+F18</f>
        <v>0</v>
      </c>
    </row>
    <row r="19" spans="1:7" ht="16.5">
      <c r="A19" s="29"/>
      <c r="B19" s="116"/>
      <c r="C19" s="46"/>
      <c r="D19" s="169"/>
      <c r="E19" s="85"/>
      <c r="F19" s="85"/>
      <c r="G19" s="86"/>
    </row>
    <row r="20" spans="1:7" ht="115.5">
      <c r="A20" s="29">
        <f>A18+1</f>
        <v>8</v>
      </c>
      <c r="B20" s="116" t="s">
        <v>230</v>
      </c>
      <c r="C20" s="92"/>
      <c r="D20" s="163">
        <v>60</v>
      </c>
      <c r="E20" s="92"/>
      <c r="F20" s="92">
        <f>D20*E20</f>
        <v>0</v>
      </c>
      <c r="G20" s="86">
        <f>C20+F20</f>
        <v>0</v>
      </c>
    </row>
    <row r="21" spans="1:7" ht="16.5">
      <c r="A21" s="29"/>
      <c r="B21" s="116"/>
      <c r="C21" s="46"/>
      <c r="D21" s="169"/>
      <c r="E21" s="85"/>
      <c r="F21" s="85"/>
      <c r="G21" s="86"/>
    </row>
    <row r="22" spans="1:7" ht="99">
      <c r="A22" s="29">
        <f>A20+1</f>
        <v>9</v>
      </c>
      <c r="B22" s="116" t="s">
        <v>231</v>
      </c>
      <c r="C22" s="92"/>
      <c r="D22" s="163">
        <v>80</v>
      </c>
      <c r="E22" s="92"/>
      <c r="F22" s="92">
        <f>D22*E22</f>
        <v>0</v>
      </c>
      <c r="G22" s="86">
        <f>C22+F22</f>
        <v>0</v>
      </c>
    </row>
    <row r="23" spans="1:7" ht="16.5">
      <c r="A23" s="29"/>
      <c r="B23" s="117"/>
      <c r="C23" s="46"/>
      <c r="D23" s="169"/>
      <c r="E23" s="85"/>
      <c r="F23" s="85"/>
      <c r="G23" s="85"/>
    </row>
    <row r="24" spans="1:7" ht="33">
      <c r="A24" s="29">
        <f>A22+1</f>
        <v>10</v>
      </c>
      <c r="B24" s="116" t="s">
        <v>232</v>
      </c>
      <c r="C24" s="92"/>
      <c r="D24" s="163">
        <v>145</v>
      </c>
      <c r="E24" s="92"/>
      <c r="F24" s="92">
        <f>D24*E24</f>
        <v>0</v>
      </c>
      <c r="G24" s="86">
        <f>C24+F24</f>
        <v>0</v>
      </c>
    </row>
    <row r="25" spans="1:7" ht="16.5">
      <c r="A25" s="29"/>
      <c r="B25" s="61"/>
      <c r="C25" s="61"/>
      <c r="D25" s="169"/>
      <c r="E25" s="85"/>
      <c r="F25" s="85"/>
      <c r="G25" s="86"/>
    </row>
    <row r="26" spans="1:7" ht="66">
      <c r="A26" s="29">
        <f>A24+1</f>
        <v>11</v>
      </c>
      <c r="B26" s="116" t="s">
        <v>233</v>
      </c>
      <c r="C26" s="92"/>
      <c r="D26" s="163">
        <v>400</v>
      </c>
      <c r="E26" s="92"/>
      <c r="F26" s="92">
        <f>D26*E26</f>
        <v>0</v>
      </c>
      <c r="G26" s="86">
        <f>C26+F26</f>
        <v>0</v>
      </c>
    </row>
    <row r="27" spans="1:7" ht="16.5">
      <c r="A27" s="29"/>
      <c r="B27" s="61"/>
      <c r="C27" s="61"/>
      <c r="D27" s="169"/>
      <c r="E27" s="85"/>
      <c r="F27" s="85"/>
      <c r="G27" s="86"/>
    </row>
    <row r="28" spans="1:7" ht="49.5">
      <c r="A28" s="29">
        <f>A26+1</f>
        <v>12</v>
      </c>
      <c r="B28" s="116" t="s">
        <v>234</v>
      </c>
      <c r="C28" s="92"/>
      <c r="D28" s="163">
        <v>40</v>
      </c>
      <c r="E28" s="92"/>
      <c r="F28" s="92">
        <f>D28*E28</f>
        <v>0</v>
      </c>
      <c r="G28" s="86">
        <f>C28+F28</f>
        <v>0</v>
      </c>
    </row>
    <row r="29" spans="1:7" ht="16.5">
      <c r="A29" s="61"/>
      <c r="B29" s="61"/>
      <c r="C29" s="61"/>
      <c r="D29" s="61"/>
      <c r="E29" s="93"/>
      <c r="F29" s="93"/>
      <c r="G29" s="93"/>
    </row>
    <row r="30" spans="1:7" ht="16.5">
      <c r="A30" s="61"/>
      <c r="B30" s="58" t="s">
        <v>191</v>
      </c>
      <c r="C30" s="61"/>
      <c r="D30" s="61"/>
      <c r="E30" s="93"/>
      <c r="F30" s="93"/>
      <c r="G30" s="90">
        <f>SUM(G6:G28)</f>
        <v>0</v>
      </c>
    </row>
    <row r="31" spans="1:7" ht="16.5">
      <c r="A31" s="61"/>
      <c r="B31" s="58" t="s">
        <v>192</v>
      </c>
      <c r="C31" s="61"/>
      <c r="D31" s="61"/>
      <c r="E31" s="93"/>
      <c r="F31" s="93"/>
      <c r="G31" s="90">
        <f>1.25*G30</f>
        <v>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38FB6-47CD-4A19-B76D-00857E2B256E}">
  <dimension ref="A1:F10"/>
  <sheetViews>
    <sheetView view="pageBreakPreview" zoomScale="115" zoomScaleNormal="100" zoomScaleSheetLayoutView="115" workbookViewId="0">
      <selection activeCell="F7" sqref="F7"/>
    </sheetView>
  </sheetViews>
  <sheetFormatPr defaultRowHeight="12.75"/>
  <cols>
    <col min="1" max="1" width="6.140625" customWidth="1"/>
    <col min="2" max="2" width="34.7109375" customWidth="1"/>
    <col min="3" max="5" width="5.7109375" customWidth="1"/>
    <col min="6" max="6" width="18.140625" customWidth="1"/>
  </cols>
  <sheetData>
    <row r="1" spans="1:6" ht="18">
      <c r="A1" s="70"/>
      <c r="B1" s="71" t="s">
        <v>84</v>
      </c>
      <c r="C1" s="72"/>
      <c r="D1" s="113"/>
      <c r="E1" s="113"/>
      <c r="F1" s="113"/>
    </row>
    <row r="2" spans="1:6" ht="16.5">
      <c r="A2" s="61" t="s">
        <v>189</v>
      </c>
      <c r="B2" s="61" t="s">
        <v>190</v>
      </c>
      <c r="C2" s="61"/>
      <c r="D2" s="61"/>
      <c r="E2" s="61"/>
      <c r="F2" s="61"/>
    </row>
    <row r="3" spans="1:6" ht="16.5">
      <c r="A3" s="61"/>
      <c r="B3" s="61"/>
      <c r="C3" s="61"/>
      <c r="D3" s="61"/>
      <c r="E3" s="61"/>
      <c r="F3" s="61"/>
    </row>
    <row r="4" spans="1:6" ht="16.5">
      <c r="A4" s="44">
        <v>1</v>
      </c>
      <c r="B4" s="44">
        <v>2</v>
      </c>
      <c r="C4" s="44">
        <v>3</v>
      </c>
      <c r="D4" s="44">
        <v>4</v>
      </c>
      <c r="E4" s="44">
        <v>5</v>
      </c>
      <c r="F4" s="44">
        <v>6</v>
      </c>
    </row>
    <row r="5" spans="1:6" ht="33">
      <c r="A5" s="54" t="s">
        <v>1</v>
      </c>
      <c r="B5" s="54" t="s">
        <v>68</v>
      </c>
      <c r="C5" s="54"/>
      <c r="D5" s="54"/>
      <c r="E5" s="54"/>
      <c r="F5" s="54" t="s">
        <v>166</v>
      </c>
    </row>
    <row r="6" spans="1:6" ht="16.5">
      <c r="A6" s="61"/>
      <c r="B6" s="62"/>
      <c r="C6" s="61"/>
      <c r="D6" s="61"/>
      <c r="E6" s="61"/>
      <c r="F6" s="61"/>
    </row>
    <row r="7" spans="1:6" ht="16.5">
      <c r="A7" s="57" t="s">
        <v>7</v>
      </c>
      <c r="B7" s="118" t="s">
        <v>190</v>
      </c>
      <c r="C7" s="46"/>
      <c r="D7" s="46"/>
      <c r="E7" s="46"/>
      <c r="F7" s="93">
        <f>'REST. RADOVI'!G30</f>
        <v>0</v>
      </c>
    </row>
    <row r="8" spans="1:6" ht="16.5">
      <c r="A8" s="46"/>
      <c r="B8" s="118"/>
      <c r="C8" s="55"/>
      <c r="D8" s="55"/>
      <c r="E8" s="55"/>
      <c r="F8" s="85"/>
    </row>
    <row r="9" spans="1:6" ht="16.5">
      <c r="A9" s="57"/>
      <c r="B9" s="191" t="s">
        <v>67</v>
      </c>
      <c r="C9" s="191"/>
      <c r="D9" s="191"/>
      <c r="E9" s="191"/>
      <c r="F9" s="90">
        <f>SUM(F7:F7)</f>
        <v>0</v>
      </c>
    </row>
    <row r="10" spans="1:6" ht="16.5">
      <c r="A10" s="46"/>
      <c r="B10" s="192" t="s">
        <v>193</v>
      </c>
      <c r="C10" s="192"/>
      <c r="D10" s="192"/>
      <c r="E10" s="192"/>
      <c r="F10" s="90">
        <f>1.25*F9</f>
        <v>0</v>
      </c>
    </row>
  </sheetData>
  <mergeCells count="2">
    <mergeCell ref="B9:E9"/>
    <mergeCell ref="B10:E1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01A28-1BCE-4FEF-A737-2472A3520FF0}">
  <dimension ref="A1:F11"/>
  <sheetViews>
    <sheetView view="pageBreakPreview" zoomScaleNormal="100" zoomScaleSheetLayoutView="100" workbookViewId="0">
      <selection activeCell="J10" sqref="J10"/>
    </sheetView>
  </sheetViews>
  <sheetFormatPr defaultRowHeight="12.75"/>
  <cols>
    <col min="1" max="1" width="8.140625" customWidth="1"/>
    <col min="2" max="2" width="34.7109375" customWidth="1"/>
    <col min="3" max="3" width="14.42578125" customWidth="1"/>
    <col min="4" max="5" width="34.7109375" hidden="1" customWidth="1"/>
    <col min="6" max="6" width="18.85546875" customWidth="1"/>
  </cols>
  <sheetData>
    <row r="1" spans="1:6" ht="18.75">
      <c r="A1" s="119"/>
      <c r="B1" s="115" t="s">
        <v>194</v>
      </c>
      <c r="C1" s="61"/>
      <c r="D1" s="61"/>
      <c r="E1" s="61"/>
      <c r="F1" s="61"/>
    </row>
    <row r="2" spans="1:6" ht="16.5">
      <c r="A2" s="61"/>
      <c r="B2" s="61"/>
      <c r="C2" s="61"/>
      <c r="D2" s="61"/>
      <c r="E2" s="61"/>
      <c r="F2" s="61"/>
    </row>
    <row r="3" spans="1:6" ht="16.5">
      <c r="A3" s="61"/>
      <c r="B3" s="194"/>
      <c r="C3" s="194"/>
      <c r="D3" s="194"/>
      <c r="E3" s="194"/>
      <c r="F3" s="194"/>
    </row>
    <row r="4" spans="1:6" ht="33">
      <c r="A4" s="54" t="s">
        <v>1</v>
      </c>
      <c r="B4" s="195" t="s">
        <v>68</v>
      </c>
      <c r="C4" s="195"/>
      <c r="D4" s="195"/>
      <c r="E4" s="195"/>
      <c r="F4" s="54" t="s">
        <v>166</v>
      </c>
    </row>
    <row r="5" spans="1:6" ht="16.5">
      <c r="A5" s="61"/>
      <c r="B5" s="196"/>
      <c r="C5" s="196"/>
      <c r="D5" s="196"/>
      <c r="E5" s="196"/>
      <c r="F5" s="61"/>
    </row>
    <row r="6" spans="1:6" ht="16.5">
      <c r="A6" s="57" t="s">
        <v>69</v>
      </c>
      <c r="B6" s="197" t="s">
        <v>70</v>
      </c>
      <c r="C6" s="197"/>
      <c r="D6" s="197"/>
      <c r="E6" s="197"/>
      <c r="F6" s="93">
        <f>Rekapitulacija_GRAĐ!F18</f>
        <v>0</v>
      </c>
    </row>
    <row r="7" spans="1:6" ht="16.5">
      <c r="A7" s="57" t="s">
        <v>189</v>
      </c>
      <c r="B7" s="197" t="s">
        <v>190</v>
      </c>
      <c r="C7" s="197"/>
      <c r="D7" s="197"/>
      <c r="E7" s="197"/>
      <c r="F7" s="93">
        <f>Rekapitulacija_REST!F9</f>
        <v>0</v>
      </c>
    </row>
    <row r="8" spans="1:6" ht="16.5">
      <c r="A8" s="57"/>
      <c r="B8" s="198"/>
      <c r="C8" s="198"/>
      <c r="D8" s="198"/>
      <c r="E8" s="198"/>
      <c r="F8" s="198"/>
    </row>
    <row r="9" spans="1:6" ht="16.5">
      <c r="A9" s="61"/>
      <c r="B9" s="192" t="s">
        <v>67</v>
      </c>
      <c r="C9" s="192"/>
      <c r="D9" s="192"/>
      <c r="E9" s="192"/>
      <c r="F9" s="120">
        <f>SUM(F6:F7)</f>
        <v>0</v>
      </c>
    </row>
    <row r="10" spans="1:6" ht="16.5">
      <c r="A10" s="61"/>
      <c r="B10" s="193" t="s">
        <v>195</v>
      </c>
      <c r="C10" s="193"/>
      <c r="D10" s="193"/>
      <c r="E10" s="193"/>
      <c r="F10" s="90">
        <f>1.25*F9</f>
        <v>0</v>
      </c>
    </row>
    <row r="11" spans="1:6" ht="16.5">
      <c r="A11" s="61"/>
      <c r="B11" s="194"/>
      <c r="C11" s="194"/>
      <c r="D11" s="194"/>
      <c r="E11" s="194"/>
      <c r="F11" s="194"/>
    </row>
  </sheetData>
  <mergeCells count="9">
    <mergeCell ref="B9:E9"/>
    <mergeCell ref="B10:E10"/>
    <mergeCell ref="B11:F11"/>
    <mergeCell ref="B3:F3"/>
    <mergeCell ref="B4:E4"/>
    <mergeCell ref="B5:E5"/>
    <mergeCell ref="B6:E6"/>
    <mergeCell ref="B7:E7"/>
    <mergeCell ref="B8:F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NASLOVNA_građ.</vt:lpstr>
      <vt:lpstr>Opći uvjeti</vt:lpstr>
      <vt:lpstr>GRAĐEVINSKI RADOVI</vt:lpstr>
      <vt:lpstr>Rekapitulacija_GRAĐ</vt:lpstr>
      <vt:lpstr>REST. RADOVI</vt:lpstr>
      <vt:lpstr>Rekapitulacija_REST</vt:lpstr>
      <vt:lpstr>UKUPNO</vt:lpstr>
      <vt:lpstr>'GRAĐEVINSKI RADOVI'!Podrucje_ispisa</vt:lpstr>
      <vt:lpstr>NASLOVNA_građ.!Podrucje_ispisa</vt:lpstr>
      <vt:lpstr>'Opći uvjeti'!Podrucje_ispisa</vt:lpstr>
      <vt:lpstr>Rekapitulacija_GRAĐ!Podrucje_ispisa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HP-1</dc:creator>
  <cp:lastModifiedBy>Ljiljana</cp:lastModifiedBy>
  <cp:lastPrinted>2025-10-06T07:28:16Z</cp:lastPrinted>
  <dcterms:created xsi:type="dcterms:W3CDTF">2020-03-20T13:02:52Z</dcterms:created>
  <dcterms:modified xsi:type="dcterms:W3CDTF">2025-10-20T12:26:58Z</dcterms:modified>
</cp:coreProperties>
</file>